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320" windowHeight="10500"/>
  </bookViews>
  <sheets>
    <sheet name="因外省，把普通民考汉移动至汉语言(5个记录7人) (2)" sheetId="1" r:id="rId1"/>
  </sheets>
  <definedNames>
    <definedName name="_xlnm._FilterDatabase" localSheetId="0" hidden="1">'因外省，把普通民考汉移动至汉语言(5个记录7人) (2)'!$A$3:$HA$103</definedName>
    <definedName name="_xlnm.Print_Area" localSheetId="0">'因外省，把普通民考汉移动至汉语言(5个记录7人) (2)'!$A$1:$N$103</definedName>
    <definedName name="_xlnm.Print_Titles" localSheetId="0">'因外省，把普通民考汉移动至汉语言(5个记录7人) (2)'!$1:$3</definedName>
  </definedNames>
  <calcPr calcId="114210" fullCalcOnLoad="1"/>
</workbook>
</file>

<file path=xl/calcChain.xml><?xml version="1.0" encoding="utf-8"?>
<calcChain xmlns="http://schemas.openxmlformats.org/spreadsheetml/2006/main">
  <c r="L79" i="1"/>
  <c r="L80"/>
  <c r="L101"/>
  <c r="L102"/>
  <c r="K102"/>
  <c r="J102"/>
  <c r="I100"/>
  <c r="I101"/>
  <c r="I102"/>
  <c r="J99"/>
  <c r="I99"/>
  <c r="H99"/>
  <c r="G99"/>
  <c r="F97"/>
  <c r="F96"/>
  <c r="F95"/>
  <c r="F94"/>
  <c r="F93"/>
  <c r="F92"/>
  <c r="F91"/>
  <c r="J79"/>
  <c r="J80"/>
  <c r="G59"/>
  <c r="H59"/>
  <c r="F59"/>
  <c r="G79"/>
  <c r="H79"/>
  <c r="F79"/>
  <c r="F78"/>
  <c r="F75"/>
  <c r="F73"/>
  <c r="F69"/>
  <c r="J44"/>
  <c r="J59"/>
  <c r="J60"/>
  <c r="I59"/>
  <c r="I60"/>
  <c r="F53"/>
  <c r="F52"/>
  <c r="J39"/>
  <c r="I39"/>
  <c r="J6"/>
  <c r="J40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H39"/>
  <c r="K39"/>
  <c r="F5"/>
  <c r="F4"/>
  <c r="F57"/>
  <c r="F55"/>
  <c r="F90"/>
  <c r="F89"/>
  <c r="F88"/>
  <c r="F87"/>
  <c r="F86"/>
  <c r="F85"/>
  <c r="H84"/>
  <c r="G84"/>
  <c r="F83"/>
  <c r="F82"/>
  <c r="K101"/>
  <c r="G80"/>
  <c r="F77"/>
  <c r="F74"/>
  <c r="F72"/>
  <c r="F71"/>
  <c r="F70"/>
  <c r="F68"/>
  <c r="F67"/>
  <c r="F66"/>
  <c r="F65"/>
  <c r="F64"/>
  <c r="F63"/>
  <c r="H62"/>
  <c r="F61"/>
  <c r="F58"/>
  <c r="F56"/>
  <c r="F54"/>
  <c r="F51"/>
  <c r="F50"/>
  <c r="F49"/>
  <c r="F48"/>
  <c r="F47"/>
  <c r="F46"/>
  <c r="F45"/>
  <c r="H44"/>
  <c r="H60"/>
  <c r="G44"/>
  <c r="F43"/>
  <c r="F42"/>
  <c r="F41"/>
  <c r="L39"/>
  <c r="L40"/>
  <c r="G39"/>
  <c r="F6"/>
  <c r="F40"/>
  <c r="H6"/>
  <c r="H40"/>
  <c r="G6"/>
  <c r="G40"/>
  <c r="H100"/>
  <c r="H80"/>
  <c r="H101"/>
  <c r="H102"/>
  <c r="J100"/>
  <c r="J101"/>
  <c r="F84"/>
  <c r="F62"/>
  <c r="G60"/>
  <c r="G100"/>
  <c r="G101"/>
  <c r="F80"/>
  <c r="F99"/>
  <c r="F100"/>
  <c r="G102"/>
  <c r="F102"/>
  <c r="F101"/>
  <c r="F44"/>
  <c r="F60"/>
</calcChain>
</file>

<file path=xl/sharedStrings.xml><?xml version="1.0" encoding="utf-8"?>
<sst xmlns="http://schemas.openxmlformats.org/spreadsheetml/2006/main" count="245" uniqueCount="164">
  <si>
    <t>语言</t>
  </si>
  <si>
    <t>层次</t>
  </si>
  <si>
    <t>专业代码</t>
  </si>
  <si>
    <t>专业</t>
  </si>
  <si>
    <t>学制</t>
  </si>
  <si>
    <t>区  内</t>
  </si>
  <si>
    <t>其中       贫困专项计划</t>
  </si>
  <si>
    <t>其中      4+0应用型人才培养试点工作专项计划</t>
  </si>
  <si>
    <t>学费标准</t>
  </si>
  <si>
    <t>备注</t>
  </si>
  <si>
    <t>合计</t>
  </si>
  <si>
    <t>文科</t>
  </si>
  <si>
    <t>理科</t>
  </si>
  <si>
    <t>汉语言</t>
  </si>
  <si>
    <t>本科一批</t>
  </si>
  <si>
    <t>财务管理</t>
  </si>
  <si>
    <t>020301K</t>
  </si>
  <si>
    <t>金融学</t>
  </si>
  <si>
    <t>本科二批</t>
  </si>
  <si>
    <t>120203K</t>
  </si>
  <si>
    <t>会计学</t>
  </si>
  <si>
    <t>020201K</t>
  </si>
  <si>
    <t>财政学</t>
  </si>
  <si>
    <t>行政管理</t>
  </si>
  <si>
    <t>020202</t>
  </si>
  <si>
    <t>税收学</t>
  </si>
  <si>
    <t>020101</t>
  </si>
  <si>
    <t>经济学</t>
  </si>
  <si>
    <t>020401</t>
  </si>
  <si>
    <t>国际经济与贸易</t>
  </si>
  <si>
    <t>要求英语单科成绩不低于95分</t>
  </si>
  <si>
    <t>080901</t>
  </si>
  <si>
    <t>计算机科学与技术</t>
  </si>
  <si>
    <t>070101</t>
  </si>
  <si>
    <t>数学与应用数学</t>
  </si>
  <si>
    <t>020303</t>
  </si>
  <si>
    <t>保险学</t>
  </si>
  <si>
    <t>050201</t>
  </si>
  <si>
    <t>英语</t>
  </si>
  <si>
    <t>要求英语单科成绩不低于100分</t>
  </si>
  <si>
    <t>120901K</t>
  </si>
  <si>
    <t>旅游管理</t>
  </si>
  <si>
    <t>电子商务</t>
  </si>
  <si>
    <t>工商管理</t>
  </si>
  <si>
    <t>120206</t>
  </si>
  <si>
    <t>人力资源管理</t>
  </si>
  <si>
    <t>物流管理</t>
  </si>
  <si>
    <t>050301</t>
  </si>
  <si>
    <t>新闻学</t>
  </si>
  <si>
    <t>050101</t>
  </si>
  <si>
    <t>汉语言文学</t>
  </si>
  <si>
    <t>信息管理与信息系统</t>
  </si>
  <si>
    <t>071201</t>
  </si>
  <si>
    <t>统计学</t>
  </si>
  <si>
    <t>020102</t>
  </si>
  <si>
    <t>经济统计学</t>
  </si>
  <si>
    <t>050104</t>
  </si>
  <si>
    <t>中国少数民族语言文学（维吾尔语言）</t>
  </si>
  <si>
    <t>民汉双语翻译人才培养计划</t>
  </si>
  <si>
    <t>050103</t>
  </si>
  <si>
    <t>汉语国际教育</t>
  </si>
  <si>
    <t>030101</t>
  </si>
  <si>
    <t>法学</t>
  </si>
  <si>
    <t>酒店管理</t>
  </si>
  <si>
    <t>农村区域发展</t>
  </si>
  <si>
    <t>080904K</t>
  </si>
  <si>
    <t>信息安全</t>
  </si>
  <si>
    <t>审计学</t>
  </si>
  <si>
    <t>国际商务</t>
  </si>
  <si>
    <t>020305T</t>
  </si>
  <si>
    <t>金融数学</t>
  </si>
  <si>
    <t>会展经济与管理</t>
  </si>
  <si>
    <t>汉语言总计</t>
  </si>
  <si>
    <t>民语言</t>
  </si>
  <si>
    <t>预科一年，其中国家贫困专项计划2名，（文）1名、（理）1名</t>
  </si>
  <si>
    <t>预科一年</t>
  </si>
  <si>
    <t>050102</t>
  </si>
  <si>
    <t>民语言总计</t>
  </si>
  <si>
    <t>双语班</t>
  </si>
  <si>
    <t>双语班计划总计</t>
  </si>
  <si>
    <t>民考汉总计</t>
  </si>
  <si>
    <t>本科计划总计</t>
  </si>
  <si>
    <t>总计</t>
  </si>
  <si>
    <t>注：最终计划以自治区招办公布的为准。</t>
  </si>
  <si>
    <t>其中自治区贫困地区专项计划2名（面向霍城县招生1名，博乐市招生1名），（文）2名</t>
    <phoneticPr fontId="3" type="noConversion"/>
  </si>
  <si>
    <t>其中国家贫困地区专项计划3名，（理）3名</t>
    <phoneticPr fontId="3" type="noConversion"/>
  </si>
  <si>
    <t>其中南疆单列专项计划4名，（文）2名，（理）2名</t>
    <phoneticPr fontId="3" type="noConversion"/>
  </si>
  <si>
    <t>其中南疆单列专项计划3名，（文）1名，（理）2名</t>
    <phoneticPr fontId="3" type="noConversion"/>
  </si>
  <si>
    <t>其中国家贫困地区专项计划3名，（文）1名，（理）2名</t>
    <phoneticPr fontId="3" type="noConversion"/>
  </si>
  <si>
    <t>其中4+0应用型人才培养试点工作专项计划30人，（文）15人、（理）15名</t>
    <phoneticPr fontId="3" type="noConversion"/>
  </si>
  <si>
    <t>其中自治区贫困地区专项计划2名（面向哈密市招生2名），（文）2名</t>
    <phoneticPr fontId="3" type="noConversion"/>
  </si>
  <si>
    <t>其中南疆单列专项计划3名，（理）3名
其中自治区贫困地区专项计划1名（面向奇台县招生1名），（理）1名</t>
    <phoneticPr fontId="3" type="noConversion"/>
  </si>
  <si>
    <t>其中国家贫困地区专项计划4名，（文）2名，（理）2名                                   其中自治区贫困地区专项计划3名(面向福海县招生2名，木垒县招生1名)，（理）3名，其中4+0应用型人才培养试点工作专项计划30人，（文）15人、（理）15名　</t>
    <phoneticPr fontId="3" type="noConversion"/>
  </si>
  <si>
    <t>其中南疆单列专项计划3名，（理）3名</t>
    <phoneticPr fontId="3" type="noConversion"/>
  </si>
  <si>
    <t>要求语文单科成绩不低于100分</t>
    <phoneticPr fontId="3" type="noConversion"/>
  </si>
  <si>
    <t>其中自治区贫困地区专项计划3名（面向精河县招生2名，昭苏县招生1名），（文）3名</t>
    <phoneticPr fontId="3" type="noConversion"/>
  </si>
  <si>
    <t>其中南疆单列专项计划3名，（文）2名，（理）1名</t>
    <phoneticPr fontId="3" type="noConversion"/>
  </si>
  <si>
    <t>其中自治区贫困地区专项计划1名（面向和布克赛尔县招生1名），（文）1名</t>
    <phoneticPr fontId="3" type="noConversion"/>
  </si>
  <si>
    <t>市场营销</t>
    <phoneticPr fontId="3" type="noConversion"/>
  </si>
  <si>
    <t>020302</t>
    <phoneticPr fontId="3" type="noConversion"/>
  </si>
  <si>
    <t>金融工程</t>
    <phoneticPr fontId="3" type="noConversion"/>
  </si>
  <si>
    <t>050301</t>
    <phoneticPr fontId="3" type="noConversion"/>
  </si>
  <si>
    <t>新闻学</t>
    <phoneticPr fontId="3" type="noConversion"/>
  </si>
  <si>
    <t>行政管理</t>
    <phoneticPr fontId="3" type="noConversion"/>
  </si>
  <si>
    <t>本科二批</t>
    <phoneticPr fontId="3" type="noConversion"/>
  </si>
  <si>
    <t>其中国家贫困地区专项计划4名，（理）4名
其中南疆单列专项计划10名，（理）10名</t>
    <phoneticPr fontId="3" type="noConversion"/>
  </si>
  <si>
    <t>120601</t>
    <phoneticPr fontId="3" type="noConversion"/>
  </si>
  <si>
    <t>物流管理</t>
    <phoneticPr fontId="3" type="noConversion"/>
  </si>
  <si>
    <t>其中南疆单列专项计划10名，（理）10名</t>
    <phoneticPr fontId="3" type="noConversion"/>
  </si>
  <si>
    <t>民考汉</t>
    <phoneticPr fontId="3" type="noConversion"/>
  </si>
  <si>
    <t>本科一批</t>
    <phoneticPr fontId="3" type="noConversion"/>
  </si>
  <si>
    <t>预科一年，其中国家贫困地区专项计划3名，（文）2名、（理）1名
预科一年，其中自治区贫困专项计划3名（面向额敏县招生1名，阿勒泰市招生1名，福海县招生1名），（文）3名</t>
    <phoneticPr fontId="3" type="noConversion"/>
  </si>
  <si>
    <t>国际商务</t>
    <phoneticPr fontId="3" type="noConversion"/>
  </si>
  <si>
    <t>预科一年，其中国家贫困专项计划4名，（文）2名、（理）2名
预科一年，其中自治区贫困专项计划4名（面向哈密市招生2名，奇台县招生2名），（理）4名</t>
    <phoneticPr fontId="3" type="noConversion"/>
  </si>
  <si>
    <t>预科一年，其中国家贫困专项计划2名，（文）1名、（理）1名
预科一年，其中自治区贫困专项计划3名（面向塔城市招生2名，哈巴河县招生1名），（理）2名，（文）1名</t>
    <phoneticPr fontId="3" type="noConversion"/>
  </si>
  <si>
    <t>预科一年</t>
    <phoneticPr fontId="3" type="noConversion"/>
  </si>
  <si>
    <t>预科一年</t>
    <phoneticPr fontId="3" type="noConversion"/>
  </si>
  <si>
    <t>120201</t>
    <phoneticPr fontId="3" type="noConversion"/>
  </si>
  <si>
    <t>120202</t>
    <phoneticPr fontId="3" type="noConversion"/>
  </si>
  <si>
    <t>120206</t>
    <phoneticPr fontId="3" type="noConversion"/>
  </si>
  <si>
    <t>人力资源管理</t>
    <phoneticPr fontId="3" type="noConversion"/>
  </si>
  <si>
    <t>预科一年</t>
    <phoneticPr fontId="3" type="noConversion"/>
  </si>
  <si>
    <t>统计学</t>
    <phoneticPr fontId="3" type="noConversion"/>
  </si>
  <si>
    <t>071201</t>
    <phoneticPr fontId="3" type="noConversion"/>
  </si>
  <si>
    <t>预科一年，其中南疆单列专项计划7名，（理）7名</t>
    <phoneticPr fontId="3" type="noConversion"/>
  </si>
  <si>
    <t>预科一年，其中南疆单列专项计划7名，（理）7名</t>
    <phoneticPr fontId="3" type="noConversion"/>
  </si>
  <si>
    <t>预科一年，其中南疆单列专项计划7名，（文）7名</t>
    <phoneticPr fontId="3" type="noConversion"/>
  </si>
  <si>
    <t>120402</t>
    <phoneticPr fontId="3" type="noConversion"/>
  </si>
  <si>
    <t>预科一年，其中南疆单列专项计划8名，（文）4名，（理）4名</t>
    <phoneticPr fontId="3" type="noConversion"/>
  </si>
  <si>
    <r>
      <t>其中国家贫困地区专项计划3名，（理）</t>
    </r>
    <r>
      <rPr>
        <sz val="10"/>
        <rFont val="宋体"/>
        <charset val="134"/>
      </rPr>
      <t>3</t>
    </r>
    <r>
      <rPr>
        <sz val="10"/>
        <rFont val="宋体"/>
        <charset val="134"/>
      </rPr>
      <t>名
其中南疆单列专项计划</t>
    </r>
    <r>
      <rPr>
        <sz val="10"/>
        <rFont val="宋体"/>
        <charset val="134"/>
      </rPr>
      <t>9</t>
    </r>
    <r>
      <rPr>
        <sz val="10"/>
        <rFont val="宋体"/>
        <charset val="134"/>
      </rPr>
      <t>名，（理）</t>
    </r>
    <r>
      <rPr>
        <sz val="10"/>
        <rFont val="宋体"/>
        <charset val="134"/>
      </rPr>
      <t>9</t>
    </r>
    <r>
      <rPr>
        <sz val="10"/>
        <rFont val="宋体"/>
        <charset val="134"/>
      </rPr>
      <t>名</t>
    </r>
    <phoneticPr fontId="3" type="noConversion"/>
  </si>
  <si>
    <t>其中国家贫困地区专项计划4名，（理）4名
其中自治区贫困专项计划1名（面向霍城县招生1名），（理）1名</t>
    <phoneticPr fontId="3" type="noConversion"/>
  </si>
  <si>
    <t>工商管理</t>
    <phoneticPr fontId="3" type="noConversion"/>
  </si>
  <si>
    <t>其中国家贫困地区专项计划4名，（理）4名
其中自治区贫困专项计划3名（面向布尔津县招生1名，塔城市招生1名，伊吾县招生1名），（理）3名</t>
    <phoneticPr fontId="3" type="noConversion"/>
  </si>
  <si>
    <t>本科二批</t>
    <phoneticPr fontId="3" type="noConversion"/>
  </si>
  <si>
    <t>其中自治区贫困专项计划2名（面向哈密市招生2名），（理）2名</t>
    <phoneticPr fontId="3" type="noConversion"/>
  </si>
  <si>
    <t>120402</t>
    <phoneticPr fontId="3" type="noConversion"/>
  </si>
  <si>
    <t>行政管理</t>
    <phoneticPr fontId="3" type="noConversion"/>
  </si>
  <si>
    <t>080904K</t>
    <phoneticPr fontId="3" type="noConversion"/>
  </si>
  <si>
    <t>信息安全</t>
    <phoneticPr fontId="3" type="noConversion"/>
  </si>
  <si>
    <t>120902</t>
    <phoneticPr fontId="3" type="noConversion"/>
  </si>
  <si>
    <t>酒店管理</t>
    <phoneticPr fontId="3" type="noConversion"/>
  </si>
  <si>
    <t>其中国家贫困专项计划1名，（理）1名</t>
    <phoneticPr fontId="3" type="noConversion"/>
  </si>
  <si>
    <t>其中南疆单列专项计划3名，（理）3名</t>
    <phoneticPr fontId="3" type="noConversion"/>
  </si>
  <si>
    <t>020201K</t>
    <phoneticPr fontId="3" type="noConversion"/>
  </si>
  <si>
    <t>财政学</t>
    <phoneticPr fontId="3" type="noConversion"/>
  </si>
  <si>
    <t>020202</t>
    <phoneticPr fontId="3" type="noConversion"/>
  </si>
  <si>
    <t>税收学</t>
    <phoneticPr fontId="3" type="noConversion"/>
  </si>
  <si>
    <t>080901</t>
    <phoneticPr fontId="3" type="noConversion"/>
  </si>
  <si>
    <t>计算机科学与技术</t>
    <phoneticPr fontId="3" type="noConversion"/>
  </si>
  <si>
    <t>120801</t>
    <phoneticPr fontId="3" type="noConversion"/>
  </si>
  <si>
    <t>电子商务</t>
    <phoneticPr fontId="3" type="noConversion"/>
  </si>
  <si>
    <t>020303</t>
    <phoneticPr fontId="3" type="noConversion"/>
  </si>
  <si>
    <t>保险学</t>
    <phoneticPr fontId="3" type="noConversion"/>
  </si>
  <si>
    <t>其中国家贫困专项计划1名，（文）1名</t>
    <phoneticPr fontId="3" type="noConversion"/>
  </si>
  <si>
    <t>120903</t>
    <phoneticPr fontId="3" type="noConversion"/>
  </si>
  <si>
    <t>会展经济与管理</t>
    <phoneticPr fontId="3" type="noConversion"/>
  </si>
  <si>
    <t>金融工程</t>
    <phoneticPr fontId="3" type="noConversion"/>
  </si>
  <si>
    <t>新疆财经大学2018年疆内招生计划一览表</t>
    <phoneticPr fontId="3" type="noConversion"/>
  </si>
  <si>
    <t>其中国家贫困地区专项计划3名，（理）3名
其中自治区贫困地区专项计划2名（面向阿勒泰市招生1名，哈巴河县招生1名），（理）2名，其中南疆单列专项计划3名，（理）3名</t>
    <phoneticPr fontId="3" type="noConversion"/>
  </si>
  <si>
    <t>其中南疆单列专项计划10名，（理）10名
其中自治区贫困地区专项计划5名（面向阿勒泰市招生2名，额敏县招生1名，昭苏县招生1名，焉耆县招生1名），（理）5名，其中高水平运动员1名，（文）1名</t>
    <phoneticPr fontId="3" type="noConversion"/>
  </si>
  <si>
    <t>其中4+0应用型人才培养试点工作专项计划30人，（理）30人</t>
  </si>
  <si>
    <t>其中4+0应用型人才培养试点工作专项计划30人，（理）30人</t>
    <phoneticPr fontId="3" type="noConversion"/>
  </si>
  <si>
    <t>其中南疆单列专项计划3名，（理）3名，其中自治区贫困专项计划1名(面向额敏县招生1名)，（文）1名</t>
    <phoneticPr fontId="3" type="noConversion"/>
  </si>
  <si>
    <t>其中国家贫困专项计划2名，（理）2名，
其中自治区贫困专项计划4名（面向哈密市招生1名，哈巴河县招生1名，奇台县招生2名），（理）4名，其中南疆单列专项计划4名，（理）4名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</si>
</sst>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.00_ "/>
  </numFmts>
  <fonts count="10">
    <font>
      <sz val="12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0"/>
      <color indexed="10"/>
      <name val="宋体"/>
      <charset val="134"/>
    </font>
    <font>
      <sz val="10"/>
      <color indexed="10"/>
      <name val="宋体"/>
      <charset val="134"/>
    </font>
    <font>
      <sz val="12"/>
      <color indexed="1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left" wrapText="1"/>
    </xf>
    <xf numFmtId="49" fontId="2" fillId="0" borderId="0" xfId="0" applyNumberFormat="1" applyFont="1" applyFill="1" applyAlignment="1">
      <alignment horizontal="left"/>
    </xf>
    <xf numFmtId="0" fontId="2" fillId="0" borderId="0" xfId="0" applyFont="1" applyFill="1" applyAlignment="1">
      <alignment horizontal="left" shrinkToFit="1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left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vertical="center"/>
    </xf>
    <xf numFmtId="0" fontId="5" fillId="0" borderId="3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/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shrinkToFi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quotePrefix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6" fillId="0" borderId="0" xfId="0" applyFont="1" applyBorder="1"/>
    <xf numFmtId="0" fontId="3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9" fillId="0" borderId="0" xfId="0" applyFont="1"/>
    <xf numFmtId="0" fontId="7" fillId="2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quotePrefix="1" applyNumberFormat="1" applyFont="1" applyFill="1" applyBorder="1" applyAlignment="1">
      <alignment horizontal="center" vertical="center"/>
    </xf>
    <xf numFmtId="49" fontId="5" fillId="0" borderId="1" xfId="0" quotePrefix="1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/>
    </xf>
    <xf numFmtId="0" fontId="4" fillId="0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top"/>
    </xf>
    <xf numFmtId="176" fontId="4" fillId="0" borderId="6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O107"/>
  <sheetViews>
    <sheetView tabSelected="1" zoomScale="115" zoomScaleNormal="115" workbookViewId="0">
      <pane xSplit="4" ySplit="3" topLeftCell="E4" activePane="bottomRight" state="frozen"/>
      <selection pane="topRight"/>
      <selection pane="bottomLeft"/>
      <selection pane="bottomRight" activeCell="S62" sqref="S62"/>
    </sheetView>
  </sheetViews>
  <sheetFormatPr defaultRowHeight="14.25"/>
  <cols>
    <col min="1" max="1" width="3.375" style="2" customWidth="1"/>
    <col min="2" max="2" width="4.5" style="2" customWidth="1"/>
    <col min="3" max="3" width="7.625" style="3" customWidth="1"/>
    <col min="4" max="4" width="18.125" style="4" customWidth="1"/>
    <col min="5" max="5" width="3.25" style="2" bestFit="1" customWidth="1"/>
    <col min="6" max="6" width="6.5" style="5" bestFit="1" customWidth="1"/>
    <col min="7" max="7" width="5.5" style="5" bestFit="1" customWidth="1"/>
    <col min="8" max="8" width="6.5" style="5" bestFit="1" customWidth="1"/>
    <col min="9" max="9" width="5" style="5" bestFit="1" customWidth="1"/>
    <col min="10" max="10" width="5.625" style="5" customWidth="1"/>
    <col min="11" max="11" width="5" style="5" bestFit="1" customWidth="1"/>
    <col min="12" max="12" width="5" style="5" customWidth="1"/>
    <col min="13" max="13" width="5.875" style="6" bestFit="1" customWidth="1"/>
    <col min="14" max="14" width="32.75" style="7" customWidth="1"/>
    <col min="15" max="18" width="9" style="5"/>
    <col min="19" max="19" width="22.25" style="5" customWidth="1"/>
    <col min="20" max="223" width="9" style="5"/>
  </cols>
  <sheetData>
    <row r="1" spans="1:223">
      <c r="A1" s="82" t="s">
        <v>157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4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</row>
    <row r="2" spans="1:223" ht="21.75" customHeight="1">
      <c r="A2" s="75" t="s">
        <v>0</v>
      </c>
      <c r="B2" s="75" t="s">
        <v>1</v>
      </c>
      <c r="C2" s="91" t="s">
        <v>2</v>
      </c>
      <c r="D2" s="92" t="s">
        <v>3</v>
      </c>
      <c r="E2" s="75" t="s">
        <v>4</v>
      </c>
      <c r="F2" s="85" t="s">
        <v>5</v>
      </c>
      <c r="G2" s="86"/>
      <c r="H2" s="86"/>
      <c r="I2" s="87" t="s">
        <v>6</v>
      </c>
      <c r="J2" s="88"/>
      <c r="K2" s="89" t="s">
        <v>7</v>
      </c>
      <c r="L2" s="89"/>
      <c r="M2" s="90" t="s">
        <v>8</v>
      </c>
      <c r="N2" s="72" t="s">
        <v>9</v>
      </c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</row>
    <row r="3" spans="1:223" ht="16.5" customHeight="1">
      <c r="A3" s="75"/>
      <c r="B3" s="75"/>
      <c r="C3" s="91"/>
      <c r="D3" s="93"/>
      <c r="E3" s="75"/>
      <c r="F3" s="9" t="s">
        <v>10</v>
      </c>
      <c r="G3" s="9" t="s">
        <v>11</v>
      </c>
      <c r="H3" s="9" t="s">
        <v>12</v>
      </c>
      <c r="I3" s="10" t="s">
        <v>11</v>
      </c>
      <c r="J3" s="10" t="s">
        <v>12</v>
      </c>
      <c r="K3" s="10" t="s">
        <v>11</v>
      </c>
      <c r="L3" s="10" t="s">
        <v>12</v>
      </c>
      <c r="M3" s="89"/>
      <c r="N3" s="74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</row>
    <row r="4" spans="1:223" s="35" customFormat="1">
      <c r="A4" s="75" t="s">
        <v>13</v>
      </c>
      <c r="B4" s="75" t="s">
        <v>14</v>
      </c>
      <c r="C4" s="36">
        <v>120204</v>
      </c>
      <c r="D4" s="37" t="s">
        <v>15</v>
      </c>
      <c r="E4" s="38">
        <v>4</v>
      </c>
      <c r="F4" s="39">
        <f>G4+H4</f>
        <v>61</v>
      </c>
      <c r="G4" s="39">
        <v>35</v>
      </c>
      <c r="H4" s="39">
        <v>26</v>
      </c>
      <c r="I4" s="39"/>
      <c r="J4" s="39"/>
      <c r="K4" s="39"/>
      <c r="L4" s="39"/>
      <c r="M4" s="40">
        <v>3200</v>
      </c>
      <c r="N4" s="41"/>
    </row>
    <row r="5" spans="1:223" s="35" customFormat="1">
      <c r="A5" s="77"/>
      <c r="B5" s="75"/>
      <c r="C5" s="42" t="s">
        <v>16</v>
      </c>
      <c r="D5" s="37" t="s">
        <v>17</v>
      </c>
      <c r="E5" s="38">
        <v>4</v>
      </c>
      <c r="F5" s="39">
        <f>G5+H5</f>
        <v>85</v>
      </c>
      <c r="G5" s="39">
        <v>48</v>
      </c>
      <c r="H5" s="39">
        <v>37</v>
      </c>
      <c r="I5" s="39"/>
      <c r="J5" s="39">
        <v>3</v>
      </c>
      <c r="K5" s="39"/>
      <c r="L5" s="39"/>
      <c r="M5" s="40">
        <v>3200</v>
      </c>
      <c r="N5" s="41" t="s">
        <v>85</v>
      </c>
    </row>
    <row r="6" spans="1:223" s="35" customFormat="1">
      <c r="A6" s="77"/>
      <c r="B6" s="76" t="s">
        <v>10</v>
      </c>
      <c r="C6" s="67"/>
      <c r="D6" s="67"/>
      <c r="E6" s="38"/>
      <c r="F6" s="39">
        <f>SUM(F4:F5)</f>
        <v>146</v>
      </c>
      <c r="G6" s="39">
        <f>G4+G5</f>
        <v>83</v>
      </c>
      <c r="H6" s="39">
        <f>H4+H5</f>
        <v>63</v>
      </c>
      <c r="I6" s="39"/>
      <c r="J6" s="39">
        <f>J4+J5</f>
        <v>3</v>
      </c>
      <c r="K6" s="39"/>
      <c r="L6" s="39"/>
      <c r="M6" s="15"/>
      <c r="N6" s="27"/>
    </row>
    <row r="7" spans="1:223" s="1" customFormat="1" ht="81.75" customHeight="1">
      <c r="A7" s="77"/>
      <c r="B7" s="72" t="s">
        <v>18</v>
      </c>
      <c r="C7" s="11" t="s">
        <v>19</v>
      </c>
      <c r="D7" s="37" t="s">
        <v>20</v>
      </c>
      <c r="E7" s="38">
        <v>4</v>
      </c>
      <c r="F7" s="39">
        <f t="shared" ref="F7:F37" si="0">G7+H7</f>
        <v>157</v>
      </c>
      <c r="G7" s="39">
        <v>82</v>
      </c>
      <c r="H7" s="39">
        <v>75</v>
      </c>
      <c r="I7" s="39">
        <v>2</v>
      </c>
      <c r="J7" s="39">
        <v>5</v>
      </c>
      <c r="K7" s="39">
        <v>15</v>
      </c>
      <c r="L7" s="39">
        <v>15</v>
      </c>
      <c r="M7" s="40">
        <v>3200</v>
      </c>
      <c r="N7" s="41" t="s">
        <v>92</v>
      </c>
    </row>
    <row r="8" spans="1:223" ht="24">
      <c r="A8" s="77"/>
      <c r="B8" s="68"/>
      <c r="C8" s="12" t="s">
        <v>21</v>
      </c>
      <c r="D8" s="37" t="s">
        <v>22</v>
      </c>
      <c r="E8" s="44">
        <v>4</v>
      </c>
      <c r="F8" s="44">
        <f t="shared" si="0"/>
        <v>22</v>
      </c>
      <c r="G8" s="39">
        <v>13</v>
      </c>
      <c r="H8" s="39">
        <v>9</v>
      </c>
      <c r="I8" s="39">
        <v>2</v>
      </c>
      <c r="J8" s="39">
        <v>2</v>
      </c>
      <c r="K8" s="39"/>
      <c r="L8" s="39"/>
      <c r="M8" s="40">
        <v>3200</v>
      </c>
      <c r="N8" s="41" t="s">
        <v>86</v>
      </c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</row>
    <row r="9" spans="1:223" ht="24">
      <c r="A9" s="77"/>
      <c r="B9" s="68"/>
      <c r="C9" s="12">
        <v>120402</v>
      </c>
      <c r="D9" s="37" t="s">
        <v>23</v>
      </c>
      <c r="E9" s="44">
        <v>4</v>
      </c>
      <c r="F9" s="44">
        <f t="shared" si="0"/>
        <v>42</v>
      </c>
      <c r="G9" s="39">
        <v>27</v>
      </c>
      <c r="H9" s="39">
        <v>15</v>
      </c>
      <c r="I9" s="39">
        <v>2</v>
      </c>
      <c r="J9" s="28"/>
      <c r="K9" s="28"/>
      <c r="L9" s="28"/>
      <c r="M9" s="40">
        <v>3200</v>
      </c>
      <c r="N9" s="41" t="s">
        <v>84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</row>
    <row r="10" spans="1:223" ht="24">
      <c r="A10" s="77"/>
      <c r="B10" s="68"/>
      <c r="C10" s="12" t="s">
        <v>24</v>
      </c>
      <c r="D10" s="37" t="s">
        <v>25</v>
      </c>
      <c r="E10" s="44">
        <v>4</v>
      </c>
      <c r="F10" s="44">
        <f t="shared" si="0"/>
        <v>18</v>
      </c>
      <c r="G10" s="39">
        <v>9</v>
      </c>
      <c r="H10" s="39">
        <v>9</v>
      </c>
      <c r="I10" s="39">
        <v>1</v>
      </c>
      <c r="J10" s="39">
        <v>2</v>
      </c>
      <c r="K10" s="39"/>
      <c r="L10" s="39"/>
      <c r="M10" s="40">
        <v>3200</v>
      </c>
      <c r="N10" s="41" t="s">
        <v>87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</row>
    <row r="11" spans="1:223" s="35" customFormat="1" ht="24">
      <c r="A11" s="77"/>
      <c r="B11" s="68"/>
      <c r="C11" s="44" t="s">
        <v>26</v>
      </c>
      <c r="D11" s="37" t="s">
        <v>27</v>
      </c>
      <c r="E11" s="44">
        <v>4</v>
      </c>
      <c r="F11" s="44">
        <f t="shared" si="0"/>
        <v>31</v>
      </c>
      <c r="G11" s="39">
        <v>19</v>
      </c>
      <c r="H11" s="39">
        <v>12</v>
      </c>
      <c r="I11" s="39">
        <v>1</v>
      </c>
      <c r="J11" s="39">
        <v>2</v>
      </c>
      <c r="K11" s="39"/>
      <c r="L11" s="39"/>
      <c r="M11" s="40">
        <v>3200</v>
      </c>
      <c r="N11" s="41" t="s">
        <v>88</v>
      </c>
    </row>
    <row r="12" spans="1:223">
      <c r="A12" s="77"/>
      <c r="B12" s="68"/>
      <c r="C12" s="12" t="s">
        <v>28</v>
      </c>
      <c r="D12" s="37" t="s">
        <v>29</v>
      </c>
      <c r="E12" s="44">
        <v>4</v>
      </c>
      <c r="F12" s="44">
        <f t="shared" si="0"/>
        <v>88</v>
      </c>
      <c r="G12" s="39">
        <v>49</v>
      </c>
      <c r="H12" s="39">
        <v>39</v>
      </c>
      <c r="I12" s="39"/>
      <c r="J12" s="39"/>
      <c r="K12" s="39"/>
      <c r="L12" s="39"/>
      <c r="M12" s="40">
        <v>3200</v>
      </c>
      <c r="N12" s="41" t="s">
        <v>30</v>
      </c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</row>
    <row r="13" spans="1:223" s="35" customFormat="1" ht="71.25" customHeight="1">
      <c r="A13" s="77"/>
      <c r="B13" s="68"/>
      <c r="C13" s="44" t="s">
        <v>31</v>
      </c>
      <c r="D13" s="37" t="s">
        <v>32</v>
      </c>
      <c r="E13" s="44">
        <v>4</v>
      </c>
      <c r="F13" s="44">
        <f t="shared" si="0"/>
        <v>30</v>
      </c>
      <c r="G13" s="39"/>
      <c r="H13" s="39">
        <v>30</v>
      </c>
      <c r="I13" s="39"/>
      <c r="J13" s="39">
        <v>8</v>
      </c>
      <c r="K13" s="39"/>
      <c r="L13" s="39"/>
      <c r="M13" s="40">
        <v>3500</v>
      </c>
      <c r="N13" s="41" t="s">
        <v>158</v>
      </c>
    </row>
    <row r="14" spans="1:223" s="35" customFormat="1">
      <c r="A14" s="77"/>
      <c r="B14" s="68"/>
      <c r="C14" s="44" t="s">
        <v>33</v>
      </c>
      <c r="D14" s="37" t="s">
        <v>34</v>
      </c>
      <c r="E14" s="44">
        <v>4</v>
      </c>
      <c r="F14" s="44">
        <f t="shared" si="0"/>
        <v>33</v>
      </c>
      <c r="G14" s="39"/>
      <c r="H14" s="39">
        <v>33</v>
      </c>
      <c r="I14" s="39"/>
      <c r="J14" s="39"/>
      <c r="K14" s="39"/>
      <c r="L14" s="39"/>
      <c r="M14" s="40">
        <v>3500</v>
      </c>
      <c r="N14" s="41"/>
    </row>
    <row r="15" spans="1:223" s="35" customFormat="1">
      <c r="A15" s="77"/>
      <c r="B15" s="68"/>
      <c r="C15" s="44" t="s">
        <v>35</v>
      </c>
      <c r="D15" s="37" t="s">
        <v>36</v>
      </c>
      <c r="E15" s="44">
        <v>4</v>
      </c>
      <c r="F15" s="44">
        <f t="shared" si="0"/>
        <v>13</v>
      </c>
      <c r="G15" s="39">
        <v>9</v>
      </c>
      <c r="H15" s="39">
        <v>4</v>
      </c>
      <c r="I15" s="39"/>
      <c r="J15" s="39"/>
      <c r="K15" s="39"/>
      <c r="L15" s="39"/>
      <c r="M15" s="40">
        <v>3200</v>
      </c>
      <c r="N15" s="41"/>
    </row>
    <row r="16" spans="1:223" s="35" customFormat="1">
      <c r="A16" s="77"/>
      <c r="B16" s="68"/>
      <c r="C16" s="44" t="s">
        <v>37</v>
      </c>
      <c r="D16" s="37" t="s">
        <v>38</v>
      </c>
      <c r="E16" s="44">
        <v>4</v>
      </c>
      <c r="F16" s="44">
        <f t="shared" si="0"/>
        <v>50</v>
      </c>
      <c r="G16" s="39">
        <v>40</v>
      </c>
      <c r="H16" s="39">
        <v>10</v>
      </c>
      <c r="I16" s="39"/>
      <c r="J16" s="39"/>
      <c r="K16" s="39"/>
      <c r="L16" s="39"/>
      <c r="M16" s="40">
        <v>3800</v>
      </c>
      <c r="N16" s="41" t="s">
        <v>39</v>
      </c>
    </row>
    <row r="17" spans="1:19" s="35" customFormat="1" ht="24">
      <c r="A17" s="77"/>
      <c r="B17" s="68"/>
      <c r="C17" s="44" t="s">
        <v>40</v>
      </c>
      <c r="D17" s="37" t="s">
        <v>41</v>
      </c>
      <c r="E17" s="44">
        <v>4</v>
      </c>
      <c r="F17" s="44">
        <f t="shared" si="0"/>
        <v>63</v>
      </c>
      <c r="G17" s="39">
        <v>40</v>
      </c>
      <c r="H17" s="39">
        <v>23</v>
      </c>
      <c r="I17" s="39"/>
      <c r="J17" s="39"/>
      <c r="K17" s="39">
        <v>15</v>
      </c>
      <c r="L17" s="39">
        <v>15</v>
      </c>
      <c r="M17" s="40">
        <v>3200</v>
      </c>
      <c r="N17" s="41" t="s">
        <v>89</v>
      </c>
      <c r="S17" s="45"/>
    </row>
    <row r="18" spans="1:19" s="35" customFormat="1">
      <c r="A18" s="77"/>
      <c r="B18" s="68"/>
      <c r="C18" s="44">
        <v>120801</v>
      </c>
      <c r="D18" s="37" t="s">
        <v>42</v>
      </c>
      <c r="E18" s="44">
        <v>4</v>
      </c>
      <c r="F18" s="44">
        <f t="shared" si="0"/>
        <v>27</v>
      </c>
      <c r="G18" s="39"/>
      <c r="H18" s="39">
        <v>27</v>
      </c>
      <c r="I18" s="39"/>
      <c r="J18" s="39"/>
      <c r="K18" s="39"/>
      <c r="L18" s="39"/>
      <c r="M18" s="40">
        <v>3500</v>
      </c>
      <c r="N18" s="41"/>
      <c r="S18" s="45"/>
    </row>
    <row r="19" spans="1:19" s="35" customFormat="1">
      <c r="A19" s="77"/>
      <c r="B19" s="68"/>
      <c r="C19" s="44">
        <v>120201</v>
      </c>
      <c r="D19" s="37" t="s">
        <v>43</v>
      </c>
      <c r="E19" s="44">
        <v>4</v>
      </c>
      <c r="F19" s="44">
        <f t="shared" si="0"/>
        <v>28</v>
      </c>
      <c r="G19" s="39"/>
      <c r="H19" s="39">
        <v>28</v>
      </c>
      <c r="I19" s="39"/>
      <c r="J19" s="39"/>
      <c r="K19" s="39"/>
      <c r="L19" s="39"/>
      <c r="M19" s="40">
        <v>3500</v>
      </c>
      <c r="N19" s="41"/>
      <c r="S19" s="45"/>
    </row>
    <row r="20" spans="1:19" s="35" customFormat="1">
      <c r="A20" s="77"/>
      <c r="B20" s="68"/>
      <c r="C20" s="44" t="s">
        <v>44</v>
      </c>
      <c r="D20" s="37" t="s">
        <v>45</v>
      </c>
      <c r="E20" s="44">
        <v>4</v>
      </c>
      <c r="F20" s="44">
        <f t="shared" si="0"/>
        <v>30</v>
      </c>
      <c r="G20" s="39">
        <v>20</v>
      </c>
      <c r="H20" s="39">
        <v>10</v>
      </c>
      <c r="I20" s="39"/>
      <c r="J20" s="39"/>
      <c r="K20" s="39"/>
      <c r="L20" s="39"/>
      <c r="M20" s="40">
        <v>3200</v>
      </c>
      <c r="N20" s="41"/>
      <c r="S20" s="45"/>
    </row>
    <row r="21" spans="1:19" s="35" customFormat="1">
      <c r="A21" s="77"/>
      <c r="B21" s="68"/>
      <c r="C21" s="44">
        <v>120601</v>
      </c>
      <c r="D21" s="37" t="s">
        <v>46</v>
      </c>
      <c r="E21" s="44">
        <v>4</v>
      </c>
      <c r="F21" s="44">
        <f t="shared" si="0"/>
        <v>41</v>
      </c>
      <c r="G21" s="39"/>
      <c r="H21" s="39">
        <v>41</v>
      </c>
      <c r="I21" s="39"/>
      <c r="J21" s="39"/>
      <c r="K21" s="39"/>
      <c r="L21" s="39"/>
      <c r="M21" s="40">
        <v>3500</v>
      </c>
      <c r="N21" s="66"/>
      <c r="S21" s="46"/>
    </row>
    <row r="22" spans="1:19" s="35" customFormat="1" ht="24">
      <c r="A22" s="77"/>
      <c r="B22" s="68"/>
      <c r="C22" s="44" t="s">
        <v>47</v>
      </c>
      <c r="D22" s="37" t="s">
        <v>48</v>
      </c>
      <c r="E22" s="44">
        <v>4</v>
      </c>
      <c r="F22" s="44">
        <f t="shared" si="0"/>
        <v>51</v>
      </c>
      <c r="G22" s="39">
        <v>51</v>
      </c>
      <c r="H22" s="39"/>
      <c r="I22" s="39">
        <v>2</v>
      </c>
      <c r="J22" s="39"/>
      <c r="K22" s="39"/>
      <c r="L22" s="39"/>
      <c r="M22" s="40">
        <v>3200</v>
      </c>
      <c r="N22" s="41" t="s">
        <v>90</v>
      </c>
      <c r="S22" s="45"/>
    </row>
    <row r="23" spans="1:19" s="35" customFormat="1">
      <c r="A23" s="77"/>
      <c r="B23" s="68"/>
      <c r="C23" s="44" t="s">
        <v>49</v>
      </c>
      <c r="D23" s="37" t="s">
        <v>50</v>
      </c>
      <c r="E23" s="44">
        <v>4</v>
      </c>
      <c r="F23" s="44">
        <f t="shared" si="0"/>
        <v>33</v>
      </c>
      <c r="G23" s="39">
        <v>33</v>
      </c>
      <c r="H23" s="39"/>
      <c r="I23" s="39"/>
      <c r="J23" s="39"/>
      <c r="K23" s="39"/>
      <c r="L23" s="39"/>
      <c r="M23" s="40">
        <v>3200</v>
      </c>
      <c r="N23" s="41"/>
      <c r="S23" s="45"/>
    </row>
    <row r="24" spans="1:19" s="35" customFormat="1">
      <c r="A24" s="77"/>
      <c r="B24" s="68"/>
      <c r="C24" s="44">
        <v>120102</v>
      </c>
      <c r="D24" s="37" t="s">
        <v>51</v>
      </c>
      <c r="E24" s="44">
        <v>4</v>
      </c>
      <c r="F24" s="44">
        <f t="shared" si="0"/>
        <v>28</v>
      </c>
      <c r="G24" s="39"/>
      <c r="H24" s="39">
        <v>28</v>
      </c>
      <c r="I24" s="39"/>
      <c r="J24" s="39"/>
      <c r="K24" s="39"/>
      <c r="L24" s="39"/>
      <c r="M24" s="40">
        <v>3500</v>
      </c>
      <c r="N24" s="41"/>
      <c r="S24" s="45"/>
    </row>
    <row r="25" spans="1:19" s="35" customFormat="1" ht="36">
      <c r="A25" s="77"/>
      <c r="B25" s="68"/>
      <c r="C25" s="44" t="s">
        <v>52</v>
      </c>
      <c r="D25" s="37" t="s">
        <v>53</v>
      </c>
      <c r="E25" s="44">
        <v>4</v>
      </c>
      <c r="F25" s="44">
        <f t="shared" si="0"/>
        <v>29</v>
      </c>
      <c r="G25" s="39"/>
      <c r="H25" s="39">
        <v>29</v>
      </c>
      <c r="I25" s="39"/>
      <c r="J25" s="39">
        <v>4</v>
      </c>
      <c r="K25" s="39"/>
      <c r="L25" s="39"/>
      <c r="M25" s="40">
        <v>3500</v>
      </c>
      <c r="N25" s="41" t="s">
        <v>91</v>
      </c>
      <c r="S25" s="45"/>
    </row>
    <row r="26" spans="1:19" s="35" customFormat="1">
      <c r="A26" s="77"/>
      <c r="B26" s="68"/>
      <c r="C26" s="44" t="s">
        <v>54</v>
      </c>
      <c r="D26" s="37" t="s">
        <v>55</v>
      </c>
      <c r="E26" s="44">
        <v>4</v>
      </c>
      <c r="F26" s="44">
        <f t="shared" si="0"/>
        <v>43</v>
      </c>
      <c r="G26" s="39"/>
      <c r="H26" s="39">
        <v>43</v>
      </c>
      <c r="I26" s="39"/>
      <c r="J26" s="39">
        <v>3</v>
      </c>
      <c r="K26" s="39"/>
      <c r="L26" s="39"/>
      <c r="M26" s="40">
        <v>3500</v>
      </c>
      <c r="N26" s="41" t="s">
        <v>93</v>
      </c>
    </row>
    <row r="27" spans="1:19" s="35" customFormat="1">
      <c r="A27" s="77"/>
      <c r="B27" s="68"/>
      <c r="C27" s="44" t="s">
        <v>56</v>
      </c>
      <c r="D27" s="37" t="s">
        <v>57</v>
      </c>
      <c r="E27" s="44">
        <v>4</v>
      </c>
      <c r="F27" s="44">
        <f t="shared" si="0"/>
        <v>40</v>
      </c>
      <c r="G27" s="39">
        <v>20</v>
      </c>
      <c r="H27" s="39">
        <v>20</v>
      </c>
      <c r="I27" s="39"/>
      <c r="J27" s="39"/>
      <c r="K27" s="39"/>
      <c r="L27" s="39"/>
      <c r="M27" s="40">
        <v>0</v>
      </c>
      <c r="N27" s="41" t="s">
        <v>58</v>
      </c>
    </row>
    <row r="28" spans="1:19" s="35" customFormat="1">
      <c r="A28" s="77"/>
      <c r="B28" s="68"/>
      <c r="C28" s="44" t="s">
        <v>59</v>
      </c>
      <c r="D28" s="37" t="s">
        <v>60</v>
      </c>
      <c r="E28" s="44">
        <v>4</v>
      </c>
      <c r="F28" s="44">
        <f t="shared" si="0"/>
        <v>30</v>
      </c>
      <c r="G28" s="39">
        <v>30</v>
      </c>
      <c r="H28" s="39"/>
      <c r="I28" s="39"/>
      <c r="J28" s="39"/>
      <c r="K28" s="39"/>
      <c r="L28" s="39"/>
      <c r="M28" s="40">
        <v>3200</v>
      </c>
      <c r="N28" s="41" t="s">
        <v>94</v>
      </c>
    </row>
    <row r="29" spans="1:19" s="35" customFormat="1" ht="24">
      <c r="A29" s="77"/>
      <c r="B29" s="68"/>
      <c r="C29" s="44" t="s">
        <v>61</v>
      </c>
      <c r="D29" s="37" t="s">
        <v>62</v>
      </c>
      <c r="E29" s="44">
        <v>4</v>
      </c>
      <c r="F29" s="44">
        <f t="shared" si="0"/>
        <v>28</v>
      </c>
      <c r="G29" s="39">
        <v>19</v>
      </c>
      <c r="H29" s="39">
        <v>9</v>
      </c>
      <c r="I29" s="39">
        <v>3</v>
      </c>
      <c r="J29" s="39"/>
      <c r="K29" s="39"/>
      <c r="L29" s="39"/>
      <c r="M29" s="40">
        <v>3200</v>
      </c>
      <c r="N29" s="41" t="s">
        <v>95</v>
      </c>
    </row>
    <row r="30" spans="1:19" s="35" customFormat="1" ht="24">
      <c r="A30" s="77"/>
      <c r="B30" s="68"/>
      <c r="C30" s="44">
        <v>120902</v>
      </c>
      <c r="D30" s="37" t="s">
        <v>63</v>
      </c>
      <c r="E30" s="44">
        <v>4</v>
      </c>
      <c r="F30" s="44">
        <f t="shared" si="0"/>
        <v>33</v>
      </c>
      <c r="G30" s="39">
        <v>20</v>
      </c>
      <c r="H30" s="39">
        <v>13</v>
      </c>
      <c r="I30" s="39">
        <v>2</v>
      </c>
      <c r="J30" s="39">
        <v>1</v>
      </c>
      <c r="K30" s="39"/>
      <c r="L30" s="39"/>
      <c r="M30" s="40">
        <v>3200</v>
      </c>
      <c r="N30" s="41" t="s">
        <v>96</v>
      </c>
    </row>
    <row r="31" spans="1:19" s="35" customFormat="1" ht="24">
      <c r="A31" s="77"/>
      <c r="B31" s="68"/>
      <c r="C31" s="44">
        <v>120302</v>
      </c>
      <c r="D31" s="37" t="s">
        <v>64</v>
      </c>
      <c r="E31" s="44">
        <v>4</v>
      </c>
      <c r="F31" s="44">
        <f t="shared" si="0"/>
        <v>37</v>
      </c>
      <c r="G31" s="39">
        <v>27</v>
      </c>
      <c r="H31" s="39">
        <v>10</v>
      </c>
      <c r="I31" s="43">
        <v>1</v>
      </c>
      <c r="J31" s="43"/>
      <c r="K31" s="39"/>
      <c r="L31" s="39"/>
      <c r="M31" s="43">
        <v>3200</v>
      </c>
      <c r="N31" s="41" t="s">
        <v>97</v>
      </c>
    </row>
    <row r="32" spans="1:19" s="35" customFormat="1">
      <c r="A32" s="77"/>
      <c r="B32" s="68"/>
      <c r="C32" s="44" t="s">
        <v>65</v>
      </c>
      <c r="D32" s="37" t="s">
        <v>66</v>
      </c>
      <c r="E32" s="44">
        <v>4</v>
      </c>
      <c r="F32" s="44">
        <f t="shared" si="0"/>
        <v>29</v>
      </c>
      <c r="G32" s="39"/>
      <c r="H32" s="39">
        <v>29</v>
      </c>
      <c r="I32" s="43"/>
      <c r="J32" s="43"/>
      <c r="K32" s="39"/>
      <c r="L32" s="39"/>
      <c r="M32" s="43">
        <v>3500</v>
      </c>
      <c r="N32" s="48"/>
    </row>
    <row r="33" spans="1:223" s="35" customFormat="1">
      <c r="A33" s="77"/>
      <c r="B33" s="68"/>
      <c r="C33" s="44">
        <v>120207</v>
      </c>
      <c r="D33" s="37" t="s">
        <v>67</v>
      </c>
      <c r="E33" s="44">
        <v>4</v>
      </c>
      <c r="F33" s="44">
        <f t="shared" si="0"/>
        <v>20</v>
      </c>
      <c r="G33" s="39">
        <v>13</v>
      </c>
      <c r="H33" s="39">
        <v>7</v>
      </c>
      <c r="I33" s="43"/>
      <c r="J33" s="43"/>
      <c r="K33" s="39"/>
      <c r="L33" s="39"/>
      <c r="M33" s="43">
        <v>3200</v>
      </c>
      <c r="N33" s="48"/>
    </row>
    <row r="34" spans="1:223" s="35" customFormat="1">
      <c r="A34" s="77"/>
      <c r="B34" s="68"/>
      <c r="C34" s="44">
        <v>120205</v>
      </c>
      <c r="D34" s="37" t="s">
        <v>68</v>
      </c>
      <c r="E34" s="44">
        <v>4</v>
      </c>
      <c r="F34" s="44">
        <f t="shared" si="0"/>
        <v>44</v>
      </c>
      <c r="G34" s="39">
        <v>32</v>
      </c>
      <c r="H34" s="39">
        <v>12</v>
      </c>
      <c r="I34" s="43"/>
      <c r="J34" s="43"/>
      <c r="K34" s="39"/>
      <c r="L34" s="39"/>
      <c r="M34" s="43">
        <v>3200</v>
      </c>
      <c r="N34" s="48"/>
    </row>
    <row r="35" spans="1:223" s="35" customFormat="1">
      <c r="A35" s="77"/>
      <c r="B35" s="68"/>
      <c r="C35" s="44" t="s">
        <v>69</v>
      </c>
      <c r="D35" s="37" t="s">
        <v>70</v>
      </c>
      <c r="E35" s="44">
        <v>4</v>
      </c>
      <c r="F35" s="44">
        <f t="shared" si="0"/>
        <v>24</v>
      </c>
      <c r="G35" s="39"/>
      <c r="H35" s="39">
        <v>24</v>
      </c>
      <c r="I35" s="43"/>
      <c r="J35" s="43"/>
      <c r="K35" s="49"/>
      <c r="L35" s="49"/>
      <c r="M35" s="43">
        <v>3500</v>
      </c>
      <c r="N35" s="48"/>
    </row>
    <row r="36" spans="1:223" s="35" customFormat="1">
      <c r="A36" s="77"/>
      <c r="B36" s="68"/>
      <c r="C36" s="44">
        <v>120202</v>
      </c>
      <c r="D36" s="37" t="s">
        <v>98</v>
      </c>
      <c r="E36" s="44">
        <v>4</v>
      </c>
      <c r="F36" s="44">
        <f>G36+H36</f>
        <v>42</v>
      </c>
      <c r="G36" s="39">
        <v>32</v>
      </c>
      <c r="H36" s="39">
        <v>10</v>
      </c>
      <c r="I36" s="43"/>
      <c r="J36" s="43"/>
      <c r="K36" s="49"/>
      <c r="L36" s="49"/>
      <c r="M36" s="43">
        <v>3200</v>
      </c>
      <c r="N36" s="48"/>
    </row>
    <row r="37" spans="1:223" s="35" customFormat="1">
      <c r="A37" s="77"/>
      <c r="B37" s="74"/>
      <c r="C37" s="44">
        <v>120903</v>
      </c>
      <c r="D37" s="37" t="s">
        <v>71</v>
      </c>
      <c r="E37" s="44">
        <v>4</v>
      </c>
      <c r="F37" s="44">
        <f t="shared" si="0"/>
        <v>30</v>
      </c>
      <c r="G37" s="39">
        <v>15</v>
      </c>
      <c r="H37" s="39">
        <v>15</v>
      </c>
      <c r="I37" s="43"/>
      <c r="J37" s="43"/>
      <c r="K37" s="39"/>
      <c r="L37" s="39"/>
      <c r="M37" s="43">
        <v>3200</v>
      </c>
      <c r="N37" s="48"/>
    </row>
    <row r="38" spans="1:223" s="35" customFormat="1">
      <c r="A38" s="77"/>
      <c r="B38" s="32"/>
      <c r="C38" s="47" t="s">
        <v>99</v>
      </c>
      <c r="D38" s="23" t="s">
        <v>100</v>
      </c>
      <c r="E38" s="12">
        <v>4</v>
      </c>
      <c r="F38" s="12">
        <f>G38+H38</f>
        <v>35</v>
      </c>
      <c r="G38" s="13"/>
      <c r="H38" s="13">
        <v>35</v>
      </c>
      <c r="I38" s="13"/>
      <c r="J38" s="17"/>
      <c r="K38" s="50"/>
      <c r="L38" s="50"/>
      <c r="M38" s="17">
        <v>3500</v>
      </c>
      <c r="N38" s="24"/>
    </row>
    <row r="39" spans="1:223">
      <c r="A39" s="77"/>
      <c r="B39" s="81" t="s">
        <v>10</v>
      </c>
      <c r="C39" s="81"/>
      <c r="D39" s="81"/>
      <c r="E39" s="18"/>
      <c r="F39" s="19">
        <f>SUM(F7:F38)</f>
        <v>1249</v>
      </c>
      <c r="G39" s="13">
        <f>SUM(G7:G37)</f>
        <v>600</v>
      </c>
      <c r="H39" s="13">
        <f>SUM(H7:H38)</f>
        <v>649</v>
      </c>
      <c r="I39" s="13">
        <f>SUM(I7:I38)</f>
        <v>16</v>
      </c>
      <c r="J39" s="13">
        <f>SUM(J7:J38)</f>
        <v>27</v>
      </c>
      <c r="K39" s="13">
        <f>K7+K17</f>
        <v>30</v>
      </c>
      <c r="L39" s="13">
        <f>SUM(L4:L37)</f>
        <v>30</v>
      </c>
      <c r="M39" s="14"/>
      <c r="N39" s="26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</row>
    <row r="40" spans="1:223">
      <c r="A40" s="77"/>
      <c r="B40" s="69" t="s">
        <v>72</v>
      </c>
      <c r="C40" s="69"/>
      <c r="D40" s="69"/>
      <c r="E40" s="16"/>
      <c r="F40" s="15">
        <f>F39+F6</f>
        <v>1395</v>
      </c>
      <c r="G40" s="9">
        <f>G6+G39</f>
        <v>683</v>
      </c>
      <c r="H40" s="9">
        <f>H6+H39</f>
        <v>712</v>
      </c>
      <c r="I40" s="9">
        <v>16</v>
      </c>
      <c r="J40" s="9">
        <f>J6+J39</f>
        <v>30</v>
      </c>
      <c r="K40" s="9">
        <v>30</v>
      </c>
      <c r="L40" s="9">
        <f>L39+L6</f>
        <v>30</v>
      </c>
      <c r="M40" s="14"/>
      <c r="N40" s="26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</row>
    <row r="41" spans="1:223" s="52" customFormat="1" ht="60">
      <c r="A41" s="78" t="s">
        <v>73</v>
      </c>
      <c r="B41" s="72" t="s">
        <v>14</v>
      </c>
      <c r="C41" s="36">
        <v>120204</v>
      </c>
      <c r="D41" s="37" t="s">
        <v>15</v>
      </c>
      <c r="E41" s="38">
        <v>4</v>
      </c>
      <c r="F41" s="39">
        <f t="shared" ref="F41:F58" si="1">G41+H41</f>
        <v>80</v>
      </c>
      <c r="G41" s="39">
        <v>24</v>
      </c>
      <c r="H41" s="39">
        <v>56</v>
      </c>
      <c r="I41" s="39">
        <v>5</v>
      </c>
      <c r="J41" s="39">
        <v>1</v>
      </c>
      <c r="K41" s="51"/>
      <c r="L41" s="51"/>
      <c r="M41" s="40">
        <v>3200</v>
      </c>
      <c r="N41" s="41" t="s">
        <v>111</v>
      </c>
    </row>
    <row r="42" spans="1:223" s="35" customFormat="1" ht="24">
      <c r="A42" s="79"/>
      <c r="B42" s="68"/>
      <c r="C42" s="36" t="s">
        <v>16</v>
      </c>
      <c r="D42" s="37" t="s">
        <v>17</v>
      </c>
      <c r="E42" s="38">
        <v>4</v>
      </c>
      <c r="F42" s="39">
        <f t="shared" si="1"/>
        <v>90</v>
      </c>
      <c r="G42" s="39">
        <v>45</v>
      </c>
      <c r="H42" s="39">
        <v>45</v>
      </c>
      <c r="I42" s="39">
        <v>1</v>
      </c>
      <c r="J42" s="39">
        <v>1</v>
      </c>
      <c r="K42" s="59"/>
      <c r="L42" s="59"/>
      <c r="M42" s="40">
        <v>3200</v>
      </c>
      <c r="N42" s="41" t="s">
        <v>74</v>
      </c>
    </row>
    <row r="43" spans="1:223" s="35" customFormat="1" ht="18.75" customHeight="1">
      <c r="A43" s="79"/>
      <c r="B43" s="68"/>
      <c r="C43" s="36" t="s">
        <v>61</v>
      </c>
      <c r="D43" s="37" t="s">
        <v>62</v>
      </c>
      <c r="E43" s="38">
        <v>4</v>
      </c>
      <c r="F43" s="39">
        <f t="shared" si="1"/>
        <v>45</v>
      </c>
      <c r="G43" s="39">
        <v>30</v>
      </c>
      <c r="H43" s="39">
        <v>15</v>
      </c>
      <c r="I43" s="39"/>
      <c r="J43" s="39"/>
      <c r="K43" s="39"/>
      <c r="L43" s="39"/>
      <c r="M43" s="40">
        <v>3200</v>
      </c>
      <c r="N43" s="41"/>
    </row>
    <row r="44" spans="1:223" s="35" customFormat="1">
      <c r="A44" s="79"/>
      <c r="B44" s="76" t="s">
        <v>10</v>
      </c>
      <c r="C44" s="76"/>
      <c r="D44" s="76"/>
      <c r="E44" s="38"/>
      <c r="F44" s="39">
        <f t="shared" si="1"/>
        <v>215</v>
      </c>
      <c r="G44" s="39">
        <f>SUM(G41:G43)</f>
        <v>99</v>
      </c>
      <c r="H44" s="39">
        <f>SUM(H41:H43)</f>
        <v>116</v>
      </c>
      <c r="I44" s="39">
        <v>6</v>
      </c>
      <c r="J44" s="39">
        <f>J41+J42+J43</f>
        <v>2</v>
      </c>
      <c r="K44" s="39"/>
      <c r="L44" s="39"/>
      <c r="M44" s="40"/>
      <c r="N44" s="41"/>
    </row>
    <row r="45" spans="1:223" s="52" customFormat="1" ht="60">
      <c r="A45" s="79"/>
      <c r="B45" s="72" t="s">
        <v>18</v>
      </c>
      <c r="C45" s="36" t="s">
        <v>19</v>
      </c>
      <c r="D45" s="37" t="s">
        <v>20</v>
      </c>
      <c r="E45" s="38">
        <v>4</v>
      </c>
      <c r="F45" s="39">
        <f t="shared" si="1"/>
        <v>80</v>
      </c>
      <c r="G45" s="39">
        <v>24</v>
      </c>
      <c r="H45" s="39">
        <v>56</v>
      </c>
      <c r="I45" s="39">
        <v>2</v>
      </c>
      <c r="J45" s="39">
        <v>6</v>
      </c>
      <c r="K45" s="28"/>
      <c r="L45" s="28"/>
      <c r="M45" s="40">
        <v>3200</v>
      </c>
      <c r="N45" s="41" t="s">
        <v>113</v>
      </c>
    </row>
    <row r="46" spans="1:223" s="52" customFormat="1" ht="60">
      <c r="A46" s="79"/>
      <c r="B46" s="68"/>
      <c r="C46" s="60" t="s">
        <v>21</v>
      </c>
      <c r="D46" s="37" t="s">
        <v>22</v>
      </c>
      <c r="E46" s="38">
        <v>4</v>
      </c>
      <c r="F46" s="39">
        <f t="shared" si="1"/>
        <v>45</v>
      </c>
      <c r="G46" s="39">
        <v>20</v>
      </c>
      <c r="H46" s="39">
        <v>25</v>
      </c>
      <c r="I46" s="39">
        <v>2</v>
      </c>
      <c r="J46" s="39">
        <v>3</v>
      </c>
      <c r="K46" s="28"/>
      <c r="L46" s="28"/>
      <c r="M46" s="40">
        <v>3200</v>
      </c>
      <c r="N46" s="41" t="s">
        <v>114</v>
      </c>
    </row>
    <row r="47" spans="1:223" s="35" customFormat="1" ht="24">
      <c r="A47" s="79"/>
      <c r="B47" s="68"/>
      <c r="C47" s="36" t="s">
        <v>26</v>
      </c>
      <c r="D47" s="37" t="s">
        <v>27</v>
      </c>
      <c r="E47" s="38">
        <v>4</v>
      </c>
      <c r="F47" s="39">
        <f t="shared" si="1"/>
        <v>40</v>
      </c>
      <c r="G47" s="39">
        <v>10</v>
      </c>
      <c r="H47" s="39">
        <v>30</v>
      </c>
      <c r="I47" s="39">
        <v>1</v>
      </c>
      <c r="J47" s="39">
        <v>1</v>
      </c>
      <c r="K47" s="39"/>
      <c r="L47" s="39"/>
      <c r="M47" s="40">
        <v>3200</v>
      </c>
      <c r="N47" s="41" t="s">
        <v>74</v>
      </c>
    </row>
    <row r="48" spans="1:223" s="35" customFormat="1" ht="18" customHeight="1">
      <c r="A48" s="79"/>
      <c r="B48" s="68"/>
      <c r="C48" s="36">
        <v>120205</v>
      </c>
      <c r="D48" s="37" t="s">
        <v>68</v>
      </c>
      <c r="E48" s="38">
        <v>4</v>
      </c>
      <c r="F48" s="39">
        <f t="shared" si="1"/>
        <v>45</v>
      </c>
      <c r="G48" s="39">
        <v>14</v>
      </c>
      <c r="H48" s="39">
        <v>31</v>
      </c>
      <c r="I48" s="39"/>
      <c r="J48" s="39"/>
      <c r="K48" s="39"/>
      <c r="L48" s="39"/>
      <c r="M48" s="40">
        <v>3200</v>
      </c>
      <c r="N48" s="41" t="s">
        <v>116</v>
      </c>
    </row>
    <row r="49" spans="1:14" s="35" customFormat="1" ht="17.25" customHeight="1">
      <c r="A49" s="79"/>
      <c r="B49" s="68"/>
      <c r="C49" s="36" t="s">
        <v>65</v>
      </c>
      <c r="D49" s="37" t="s">
        <v>66</v>
      </c>
      <c r="E49" s="38">
        <v>4</v>
      </c>
      <c r="F49" s="39">
        <f t="shared" si="1"/>
        <v>35</v>
      </c>
      <c r="G49" s="39">
        <v>0</v>
      </c>
      <c r="H49" s="39">
        <v>35</v>
      </c>
      <c r="I49" s="39"/>
      <c r="J49" s="39"/>
      <c r="K49" s="39"/>
      <c r="L49" s="39"/>
      <c r="M49" s="40">
        <v>3500</v>
      </c>
      <c r="N49" s="41" t="s">
        <v>116</v>
      </c>
    </row>
    <row r="50" spans="1:14" s="35" customFormat="1">
      <c r="A50" s="79"/>
      <c r="B50" s="68"/>
      <c r="C50" s="36" t="s">
        <v>101</v>
      </c>
      <c r="D50" s="37" t="s">
        <v>102</v>
      </c>
      <c r="E50" s="38">
        <v>4</v>
      </c>
      <c r="F50" s="39">
        <f t="shared" si="1"/>
        <v>35</v>
      </c>
      <c r="G50" s="39">
        <v>35</v>
      </c>
      <c r="H50" s="39"/>
      <c r="I50" s="39"/>
      <c r="J50" s="39"/>
      <c r="K50" s="39"/>
      <c r="L50" s="39"/>
      <c r="M50" s="40">
        <v>3200</v>
      </c>
      <c r="N50" s="41" t="s">
        <v>115</v>
      </c>
    </row>
    <row r="51" spans="1:14" s="35" customFormat="1">
      <c r="A51" s="79"/>
      <c r="B51" s="68"/>
      <c r="C51" s="36" t="s">
        <v>118</v>
      </c>
      <c r="D51" s="37" t="s">
        <v>98</v>
      </c>
      <c r="E51" s="38">
        <v>4</v>
      </c>
      <c r="F51" s="39">
        <f t="shared" si="1"/>
        <v>45</v>
      </c>
      <c r="G51" s="39">
        <v>20</v>
      </c>
      <c r="H51" s="39">
        <v>25</v>
      </c>
      <c r="I51" s="39"/>
      <c r="J51" s="39"/>
      <c r="K51" s="39"/>
      <c r="L51" s="39"/>
      <c r="M51" s="40">
        <v>3200</v>
      </c>
      <c r="N51" s="41" t="s">
        <v>75</v>
      </c>
    </row>
    <row r="52" spans="1:14" s="35" customFormat="1">
      <c r="A52" s="79"/>
      <c r="B52" s="68"/>
      <c r="C52" s="36" t="s">
        <v>119</v>
      </c>
      <c r="D52" s="37" t="s">
        <v>120</v>
      </c>
      <c r="E52" s="38">
        <v>4</v>
      </c>
      <c r="F52" s="39">
        <f t="shared" si="1"/>
        <v>45</v>
      </c>
      <c r="G52" s="39">
        <v>20</v>
      </c>
      <c r="H52" s="39">
        <v>25</v>
      </c>
      <c r="I52" s="39"/>
      <c r="J52" s="39"/>
      <c r="K52" s="39"/>
      <c r="L52" s="39"/>
      <c r="M52" s="40"/>
      <c r="N52" s="41" t="s">
        <v>121</v>
      </c>
    </row>
    <row r="53" spans="1:14" s="35" customFormat="1" ht="24">
      <c r="A53" s="79"/>
      <c r="B53" s="68"/>
      <c r="C53" s="36" t="s">
        <v>123</v>
      </c>
      <c r="D53" s="37" t="s">
        <v>122</v>
      </c>
      <c r="E53" s="38">
        <v>4</v>
      </c>
      <c r="F53" s="39">
        <f>H53+G53</f>
        <v>50</v>
      </c>
      <c r="G53" s="39"/>
      <c r="H53" s="39">
        <v>50</v>
      </c>
      <c r="I53" s="39"/>
      <c r="J53" s="39">
        <v>7</v>
      </c>
      <c r="K53" s="39"/>
      <c r="L53" s="39"/>
      <c r="M53" s="40"/>
      <c r="N53" s="41" t="s">
        <v>124</v>
      </c>
    </row>
    <row r="54" spans="1:14" s="35" customFormat="1" ht="24">
      <c r="A54" s="79"/>
      <c r="B54" s="68"/>
      <c r="C54" s="61" t="s">
        <v>54</v>
      </c>
      <c r="D54" s="37" t="s">
        <v>55</v>
      </c>
      <c r="E54" s="38">
        <v>4</v>
      </c>
      <c r="F54" s="39">
        <f t="shared" si="1"/>
        <v>50</v>
      </c>
      <c r="G54" s="39"/>
      <c r="H54" s="39">
        <v>50</v>
      </c>
      <c r="I54" s="39"/>
      <c r="J54" s="39">
        <v>7</v>
      </c>
      <c r="K54" s="39"/>
      <c r="L54" s="39"/>
      <c r="M54" s="40">
        <v>3500</v>
      </c>
      <c r="N54" s="41" t="s">
        <v>125</v>
      </c>
    </row>
    <row r="55" spans="1:14" s="35" customFormat="1" ht="17.25" customHeight="1">
      <c r="A55" s="79"/>
      <c r="B55" s="68"/>
      <c r="C55" s="36">
        <v>120302</v>
      </c>
      <c r="D55" s="37" t="s">
        <v>64</v>
      </c>
      <c r="E55" s="38">
        <v>4</v>
      </c>
      <c r="F55" s="39">
        <f t="shared" si="1"/>
        <v>40</v>
      </c>
      <c r="G55" s="39">
        <v>10</v>
      </c>
      <c r="H55" s="39">
        <v>30</v>
      </c>
      <c r="I55" s="39"/>
      <c r="J55" s="39"/>
      <c r="K55" s="39"/>
      <c r="L55" s="39"/>
      <c r="M55" s="40">
        <v>3200</v>
      </c>
      <c r="N55" s="41" t="s">
        <v>75</v>
      </c>
    </row>
    <row r="56" spans="1:14" s="35" customFormat="1" ht="24">
      <c r="A56" s="79"/>
      <c r="B56" s="68"/>
      <c r="C56" s="61" t="s">
        <v>35</v>
      </c>
      <c r="D56" s="37" t="s">
        <v>36</v>
      </c>
      <c r="E56" s="38">
        <v>4</v>
      </c>
      <c r="F56" s="39">
        <f t="shared" si="1"/>
        <v>40</v>
      </c>
      <c r="G56" s="39">
        <v>20</v>
      </c>
      <c r="H56" s="39">
        <v>20</v>
      </c>
      <c r="I56" s="39">
        <v>7</v>
      </c>
      <c r="J56" s="39"/>
      <c r="K56" s="39"/>
      <c r="L56" s="39"/>
      <c r="M56" s="40">
        <v>3200</v>
      </c>
      <c r="N56" s="41" t="s">
        <v>126</v>
      </c>
    </row>
    <row r="57" spans="1:14" s="35" customFormat="1">
      <c r="A57" s="79"/>
      <c r="B57" s="68"/>
      <c r="C57" s="36" t="s">
        <v>127</v>
      </c>
      <c r="D57" s="37" t="s">
        <v>103</v>
      </c>
      <c r="E57" s="38">
        <v>4</v>
      </c>
      <c r="F57" s="39">
        <f t="shared" si="1"/>
        <v>35</v>
      </c>
      <c r="G57" s="39">
        <v>15</v>
      </c>
      <c r="H57" s="39">
        <v>20</v>
      </c>
      <c r="I57" s="39"/>
      <c r="J57" s="39"/>
      <c r="K57" s="39"/>
      <c r="L57" s="39"/>
      <c r="M57" s="40">
        <v>3200</v>
      </c>
      <c r="N57" s="41" t="s">
        <v>75</v>
      </c>
    </row>
    <row r="58" spans="1:14" s="35" customFormat="1" ht="24">
      <c r="A58" s="79"/>
      <c r="B58" s="68"/>
      <c r="C58" s="61" t="s">
        <v>24</v>
      </c>
      <c r="D58" s="37" t="s">
        <v>25</v>
      </c>
      <c r="E58" s="38">
        <v>4</v>
      </c>
      <c r="F58" s="39">
        <f t="shared" si="1"/>
        <v>40</v>
      </c>
      <c r="G58" s="39">
        <v>15</v>
      </c>
      <c r="H58" s="39">
        <v>25</v>
      </c>
      <c r="I58" s="39">
        <v>4</v>
      </c>
      <c r="J58" s="39">
        <v>4</v>
      </c>
      <c r="K58" s="39"/>
      <c r="L58" s="39"/>
      <c r="M58" s="40">
        <v>3200</v>
      </c>
      <c r="N58" s="41" t="s">
        <v>128</v>
      </c>
    </row>
    <row r="59" spans="1:14" s="35" customFormat="1">
      <c r="A59" s="79"/>
      <c r="B59" s="67" t="s">
        <v>10</v>
      </c>
      <c r="C59" s="67"/>
      <c r="D59" s="67"/>
      <c r="E59" s="38"/>
      <c r="F59" s="39">
        <f>G59+H59</f>
        <v>625</v>
      </c>
      <c r="G59" s="39">
        <f>SUM(G45:G58)</f>
        <v>203</v>
      </c>
      <c r="H59" s="39">
        <f>SUM(H45:H58)</f>
        <v>422</v>
      </c>
      <c r="I59" s="39">
        <f>SUM(I45:I58)</f>
        <v>16</v>
      </c>
      <c r="J59" s="39">
        <f>SUM(J45:J58)</f>
        <v>28</v>
      </c>
      <c r="K59" s="39"/>
      <c r="L59" s="39"/>
      <c r="M59" s="40"/>
      <c r="N59" s="41"/>
    </row>
    <row r="60" spans="1:14" s="35" customFormat="1">
      <c r="A60" s="80"/>
      <c r="B60" s="69" t="s">
        <v>77</v>
      </c>
      <c r="C60" s="69"/>
      <c r="D60" s="69"/>
      <c r="E60" s="16"/>
      <c r="F60" s="9">
        <f>F59+F44</f>
        <v>840</v>
      </c>
      <c r="G60" s="9">
        <f>G59+G44</f>
        <v>302</v>
      </c>
      <c r="H60" s="9">
        <f>H59+H44</f>
        <v>538</v>
      </c>
      <c r="I60" s="9">
        <f>I44+I59</f>
        <v>22</v>
      </c>
      <c r="J60" s="9">
        <f>J44+J59</f>
        <v>30</v>
      </c>
      <c r="K60" s="13"/>
      <c r="L60" s="13"/>
      <c r="M60" s="14"/>
      <c r="N60" s="26"/>
    </row>
    <row r="61" spans="1:14" s="35" customFormat="1" ht="24">
      <c r="A61" s="75" t="s">
        <v>78</v>
      </c>
      <c r="B61" s="58" t="s">
        <v>14</v>
      </c>
      <c r="C61" s="62" t="s">
        <v>28</v>
      </c>
      <c r="D61" s="23" t="s">
        <v>29</v>
      </c>
      <c r="E61" s="57">
        <v>4</v>
      </c>
      <c r="F61" s="13">
        <f>SUM(G61:H61)</f>
        <v>40</v>
      </c>
      <c r="G61" s="13"/>
      <c r="H61" s="13">
        <v>40</v>
      </c>
      <c r="I61" s="13"/>
      <c r="J61" s="13">
        <v>12</v>
      </c>
      <c r="K61" s="13"/>
      <c r="L61" s="13"/>
      <c r="M61" s="14">
        <v>3200</v>
      </c>
      <c r="N61" s="26" t="s">
        <v>129</v>
      </c>
    </row>
    <row r="62" spans="1:14" s="35" customFormat="1">
      <c r="A62" s="77"/>
      <c r="B62" s="67" t="s">
        <v>10</v>
      </c>
      <c r="C62" s="67"/>
      <c r="D62" s="67"/>
      <c r="E62" s="16"/>
      <c r="F62" s="13">
        <f>SUM(F61:F61)</f>
        <v>40</v>
      </c>
      <c r="G62" s="13"/>
      <c r="H62" s="13">
        <f>SUM(H61:H61)</f>
        <v>40</v>
      </c>
      <c r="I62" s="13"/>
      <c r="J62" s="13">
        <v>12</v>
      </c>
      <c r="K62" s="13"/>
      <c r="L62" s="13"/>
      <c r="M62" s="14"/>
      <c r="N62" s="26"/>
    </row>
    <row r="63" spans="1:14" s="35" customFormat="1" ht="36">
      <c r="A63" s="77"/>
      <c r="B63" s="72" t="s">
        <v>133</v>
      </c>
      <c r="C63" s="36" t="s">
        <v>26</v>
      </c>
      <c r="D63" s="37" t="s">
        <v>27</v>
      </c>
      <c r="E63" s="38">
        <v>4</v>
      </c>
      <c r="F63" s="39">
        <f>SUM(G63:H63)</f>
        <v>40</v>
      </c>
      <c r="G63" s="39"/>
      <c r="H63" s="39">
        <v>40</v>
      </c>
      <c r="I63" s="39"/>
      <c r="J63" s="39">
        <v>5</v>
      </c>
      <c r="K63" s="39"/>
      <c r="L63" s="39"/>
      <c r="M63" s="40">
        <v>3200</v>
      </c>
      <c r="N63" s="41" t="s">
        <v>130</v>
      </c>
    </row>
    <row r="64" spans="1:14" s="35" customFormat="1" ht="24">
      <c r="A64" s="77"/>
      <c r="B64" s="68"/>
      <c r="C64" s="61" t="s">
        <v>31</v>
      </c>
      <c r="D64" s="37" t="s">
        <v>32</v>
      </c>
      <c r="E64" s="38">
        <v>4</v>
      </c>
      <c r="F64" s="39">
        <f>SUM(G64:H64)</f>
        <v>40</v>
      </c>
      <c r="G64" s="39"/>
      <c r="H64" s="39">
        <v>40</v>
      </c>
      <c r="I64" s="39"/>
      <c r="J64" s="39">
        <v>14</v>
      </c>
      <c r="K64" s="39"/>
      <c r="L64" s="39"/>
      <c r="M64" s="40">
        <v>3500</v>
      </c>
      <c r="N64" s="41" t="s">
        <v>105</v>
      </c>
    </row>
    <row r="65" spans="1:14" s="35" customFormat="1" ht="19.5" customHeight="1">
      <c r="A65" s="77"/>
      <c r="B65" s="68"/>
      <c r="C65" s="36" t="s">
        <v>40</v>
      </c>
      <c r="D65" s="37" t="s">
        <v>41</v>
      </c>
      <c r="E65" s="38">
        <v>4</v>
      </c>
      <c r="F65" s="39">
        <f>SUM(G65:H65)</f>
        <v>45</v>
      </c>
      <c r="G65" s="39"/>
      <c r="H65" s="39">
        <v>45</v>
      </c>
      <c r="I65" s="39"/>
      <c r="J65" s="39"/>
      <c r="K65" s="39"/>
      <c r="L65" s="39"/>
      <c r="M65" s="40">
        <v>3200</v>
      </c>
      <c r="N65" s="41"/>
    </row>
    <row r="66" spans="1:14" s="35" customFormat="1" ht="24">
      <c r="A66" s="77"/>
      <c r="B66" s="68"/>
      <c r="C66" s="36" t="s">
        <v>106</v>
      </c>
      <c r="D66" s="37" t="s">
        <v>107</v>
      </c>
      <c r="E66" s="38">
        <v>4</v>
      </c>
      <c r="F66" s="39">
        <f>SUM(G66:H66)</f>
        <v>70</v>
      </c>
      <c r="G66" s="39"/>
      <c r="H66" s="39">
        <v>70</v>
      </c>
      <c r="I66" s="39"/>
      <c r="J66" s="39"/>
      <c r="K66" s="39"/>
      <c r="L66" s="39">
        <v>30</v>
      </c>
      <c r="M66" s="40">
        <v>3200</v>
      </c>
      <c r="N66" s="41" t="s">
        <v>161</v>
      </c>
    </row>
    <row r="67" spans="1:14" s="35" customFormat="1" ht="18" customHeight="1">
      <c r="A67" s="77"/>
      <c r="B67" s="68"/>
      <c r="C67" s="36" t="s">
        <v>117</v>
      </c>
      <c r="D67" s="37" t="s">
        <v>131</v>
      </c>
      <c r="E67" s="38">
        <v>4</v>
      </c>
      <c r="F67" s="39">
        <f>G67+H67</f>
        <v>79</v>
      </c>
      <c r="G67" s="39"/>
      <c r="H67" s="39">
        <v>79</v>
      </c>
      <c r="I67" s="39"/>
      <c r="J67" s="39"/>
      <c r="K67" s="39"/>
      <c r="L67" s="39"/>
      <c r="M67" s="40">
        <v>3200</v>
      </c>
      <c r="N67" s="41"/>
    </row>
    <row r="68" spans="1:14" s="35" customFormat="1" ht="60">
      <c r="A68" s="77"/>
      <c r="B68" s="68"/>
      <c r="C68" s="36" t="s">
        <v>19</v>
      </c>
      <c r="D68" s="37" t="s">
        <v>20</v>
      </c>
      <c r="E68" s="38">
        <v>4</v>
      </c>
      <c r="F68" s="39">
        <f t="shared" ref="F68:F77" si="2">SUM(G68:H68)</f>
        <v>90</v>
      </c>
      <c r="G68" s="39">
        <v>1</v>
      </c>
      <c r="H68" s="39">
        <v>89</v>
      </c>
      <c r="I68" s="39"/>
      <c r="J68" s="39">
        <v>15</v>
      </c>
      <c r="K68" s="39"/>
      <c r="L68" s="39"/>
      <c r="M68" s="40">
        <v>3200</v>
      </c>
      <c r="N68" s="41" t="s">
        <v>159</v>
      </c>
    </row>
    <row r="69" spans="1:14" s="35" customFormat="1" ht="17.25" customHeight="1">
      <c r="A69" s="77"/>
      <c r="B69" s="68"/>
      <c r="C69" s="36">
        <v>120205</v>
      </c>
      <c r="D69" s="37" t="s">
        <v>112</v>
      </c>
      <c r="E69" s="38">
        <v>4</v>
      </c>
      <c r="F69" s="39">
        <f>G69+H69</f>
        <v>40</v>
      </c>
      <c r="G69" s="39"/>
      <c r="H69" s="39">
        <v>40</v>
      </c>
      <c r="I69" s="39"/>
      <c r="J69" s="39"/>
      <c r="K69" s="39"/>
      <c r="L69" s="39"/>
      <c r="M69" s="40"/>
      <c r="N69" s="41"/>
    </row>
    <row r="70" spans="1:14" s="35" customFormat="1" ht="48">
      <c r="A70" s="77"/>
      <c r="B70" s="68"/>
      <c r="C70" s="61" t="s">
        <v>24</v>
      </c>
      <c r="D70" s="37" t="s">
        <v>25</v>
      </c>
      <c r="E70" s="38">
        <v>4</v>
      </c>
      <c r="F70" s="39">
        <f t="shared" si="2"/>
        <v>40</v>
      </c>
      <c r="G70" s="39"/>
      <c r="H70" s="39">
        <v>40</v>
      </c>
      <c r="I70" s="39"/>
      <c r="J70" s="39">
        <v>7</v>
      </c>
      <c r="K70" s="39"/>
      <c r="L70" s="39"/>
      <c r="M70" s="40">
        <v>3200</v>
      </c>
      <c r="N70" s="41" t="s">
        <v>132</v>
      </c>
    </row>
    <row r="71" spans="1:14" s="35" customFormat="1" ht="17.25" customHeight="1">
      <c r="A71" s="77"/>
      <c r="B71" s="68"/>
      <c r="C71" s="61" t="s">
        <v>54</v>
      </c>
      <c r="D71" s="37" t="s">
        <v>55</v>
      </c>
      <c r="E71" s="38">
        <v>4</v>
      </c>
      <c r="F71" s="39">
        <f t="shared" si="2"/>
        <v>50</v>
      </c>
      <c r="G71" s="39"/>
      <c r="H71" s="39">
        <v>50</v>
      </c>
      <c r="I71" s="39"/>
      <c r="J71" s="39">
        <v>10</v>
      </c>
      <c r="K71" s="39"/>
      <c r="L71" s="39"/>
      <c r="M71" s="40">
        <v>3500</v>
      </c>
      <c r="N71" s="41" t="s">
        <v>108</v>
      </c>
    </row>
    <row r="72" spans="1:14" s="35" customFormat="1" ht="17.25" customHeight="1">
      <c r="A72" s="77"/>
      <c r="B72" s="68"/>
      <c r="C72" s="36" t="s">
        <v>76</v>
      </c>
      <c r="D72" s="37" t="s">
        <v>13</v>
      </c>
      <c r="E72" s="38">
        <v>4</v>
      </c>
      <c r="F72" s="39">
        <f t="shared" si="2"/>
        <v>35</v>
      </c>
      <c r="G72" s="39"/>
      <c r="H72" s="39">
        <v>35</v>
      </c>
      <c r="I72" s="39"/>
      <c r="J72" s="39"/>
      <c r="K72" s="39"/>
      <c r="L72" s="39"/>
      <c r="M72" s="40">
        <v>3200</v>
      </c>
      <c r="N72" s="41"/>
    </row>
    <row r="73" spans="1:14" s="52" customFormat="1" ht="24">
      <c r="A73" s="77"/>
      <c r="B73" s="68"/>
      <c r="C73" s="36" t="s">
        <v>69</v>
      </c>
      <c r="D73" s="37" t="s">
        <v>70</v>
      </c>
      <c r="E73" s="38">
        <v>4</v>
      </c>
      <c r="F73" s="39">
        <f>SUM(G73:H73)</f>
        <v>40</v>
      </c>
      <c r="G73" s="28"/>
      <c r="H73" s="39">
        <v>40</v>
      </c>
      <c r="I73" s="28"/>
      <c r="J73" s="39">
        <v>2</v>
      </c>
      <c r="K73" s="28"/>
      <c r="L73" s="28"/>
      <c r="M73" s="40">
        <v>3500</v>
      </c>
      <c r="N73" s="41" t="s">
        <v>134</v>
      </c>
    </row>
    <row r="74" spans="1:14" s="52" customFormat="1">
      <c r="A74" s="77"/>
      <c r="B74" s="68"/>
      <c r="C74" s="36" t="s">
        <v>61</v>
      </c>
      <c r="D74" s="37" t="s">
        <v>62</v>
      </c>
      <c r="E74" s="38">
        <v>4</v>
      </c>
      <c r="F74" s="39">
        <f t="shared" si="2"/>
        <v>45</v>
      </c>
      <c r="G74" s="28"/>
      <c r="H74" s="39">
        <v>45</v>
      </c>
      <c r="I74" s="28"/>
      <c r="J74" s="28"/>
      <c r="K74" s="28"/>
      <c r="L74" s="28"/>
      <c r="M74" s="40">
        <v>3200</v>
      </c>
      <c r="N74" s="30"/>
    </row>
    <row r="75" spans="1:14" s="52" customFormat="1">
      <c r="A75" s="77"/>
      <c r="B75" s="68"/>
      <c r="C75" s="36" t="s">
        <v>135</v>
      </c>
      <c r="D75" s="37" t="s">
        <v>136</v>
      </c>
      <c r="E75" s="38">
        <v>4</v>
      </c>
      <c r="F75" s="39">
        <f t="shared" si="2"/>
        <v>40</v>
      </c>
      <c r="G75" s="28"/>
      <c r="H75" s="39">
        <v>40</v>
      </c>
      <c r="I75" s="28"/>
      <c r="J75" s="28"/>
      <c r="K75" s="28"/>
      <c r="L75" s="28"/>
      <c r="M75" s="40">
        <v>3200</v>
      </c>
      <c r="N75" s="30"/>
    </row>
    <row r="76" spans="1:14" s="52" customFormat="1">
      <c r="A76" s="77"/>
      <c r="B76" s="68"/>
      <c r="C76" s="36" t="s">
        <v>137</v>
      </c>
      <c r="D76" s="37" t="s">
        <v>138</v>
      </c>
      <c r="E76" s="38">
        <v>4</v>
      </c>
      <c r="F76" s="39">
        <v>40</v>
      </c>
      <c r="G76" s="28"/>
      <c r="H76" s="39">
        <v>40</v>
      </c>
      <c r="I76" s="28"/>
      <c r="J76" s="28"/>
      <c r="K76" s="28"/>
      <c r="L76" s="28"/>
      <c r="M76" s="40">
        <v>3500</v>
      </c>
      <c r="N76" s="30"/>
    </row>
    <row r="77" spans="1:14" s="52" customFormat="1">
      <c r="A77" s="77"/>
      <c r="B77" s="74"/>
      <c r="C77" s="36" t="s">
        <v>47</v>
      </c>
      <c r="D77" s="37" t="s">
        <v>48</v>
      </c>
      <c r="E77" s="38">
        <v>4</v>
      </c>
      <c r="F77" s="39">
        <f t="shared" si="2"/>
        <v>40</v>
      </c>
      <c r="G77" s="39">
        <v>10</v>
      </c>
      <c r="H77" s="39">
        <v>30</v>
      </c>
      <c r="I77" s="28"/>
      <c r="J77" s="28"/>
      <c r="K77" s="28"/>
      <c r="L77" s="28"/>
      <c r="M77" s="40">
        <v>3200</v>
      </c>
      <c r="N77" s="30"/>
    </row>
    <row r="78" spans="1:14" s="52" customFormat="1" ht="26.25" customHeight="1">
      <c r="A78" s="77"/>
      <c r="B78" s="32"/>
      <c r="C78" s="36" t="s">
        <v>139</v>
      </c>
      <c r="D78" s="37" t="s">
        <v>140</v>
      </c>
      <c r="E78" s="38">
        <v>4</v>
      </c>
      <c r="F78" s="39">
        <f>H78+G78</f>
        <v>30</v>
      </c>
      <c r="G78" s="39"/>
      <c r="H78" s="39">
        <v>30</v>
      </c>
      <c r="I78" s="28"/>
      <c r="J78" s="28"/>
      <c r="K78" s="28"/>
      <c r="L78" s="39">
        <v>30</v>
      </c>
      <c r="M78" s="40">
        <v>3200</v>
      </c>
      <c r="N78" s="41" t="s">
        <v>160</v>
      </c>
    </row>
    <row r="79" spans="1:14" s="52" customFormat="1">
      <c r="A79" s="77"/>
      <c r="B79" s="67" t="s">
        <v>10</v>
      </c>
      <c r="C79" s="67"/>
      <c r="D79" s="67"/>
      <c r="E79" s="31"/>
      <c r="F79" s="39">
        <f t="shared" ref="F79:F99" si="3">G79+H79</f>
        <v>764</v>
      </c>
      <c r="G79" s="39">
        <f>SUM(G63:G77)</f>
        <v>11</v>
      </c>
      <c r="H79" s="39">
        <f>SUM(H63:H78)</f>
        <v>753</v>
      </c>
      <c r="I79" s="34"/>
      <c r="J79" s="39">
        <f>J63+J64+J65+J66+J67+J68+J69+J70+J71+J72+J73+J74+J76+J75+J77+J78</f>
        <v>53</v>
      </c>
      <c r="K79" s="28"/>
      <c r="L79" s="39">
        <f>L66+L78</f>
        <v>60</v>
      </c>
      <c r="M79" s="34"/>
      <c r="N79" s="30"/>
    </row>
    <row r="80" spans="1:14" s="52" customFormat="1">
      <c r="A80" s="77"/>
      <c r="B80" s="73" t="s">
        <v>79</v>
      </c>
      <c r="C80" s="73"/>
      <c r="D80" s="73"/>
      <c r="E80" s="53"/>
      <c r="F80" s="63">
        <f>F62+F79</f>
        <v>804</v>
      </c>
      <c r="G80" s="63">
        <f>G62+G79</f>
        <v>11</v>
      </c>
      <c r="H80" s="63">
        <f>H62+H79</f>
        <v>793</v>
      </c>
      <c r="I80" s="54"/>
      <c r="J80" s="63">
        <f>J62+J79</f>
        <v>65</v>
      </c>
      <c r="K80" s="54"/>
      <c r="L80" s="63">
        <f>L62+L79</f>
        <v>60</v>
      </c>
      <c r="M80" s="30"/>
      <c r="N80" s="30"/>
    </row>
    <row r="81" spans="1:14" s="52" customFormat="1">
      <c r="A81" s="72" t="s">
        <v>109</v>
      </c>
      <c r="B81" s="75" t="s">
        <v>110</v>
      </c>
      <c r="C81" s="36" t="s">
        <v>16</v>
      </c>
      <c r="D81" s="37" t="s">
        <v>17</v>
      </c>
      <c r="E81" s="38">
        <v>4</v>
      </c>
      <c r="F81" s="39">
        <v>21</v>
      </c>
      <c r="G81" s="39">
        <v>7</v>
      </c>
      <c r="H81" s="39">
        <v>14</v>
      </c>
      <c r="I81" s="28"/>
      <c r="J81" s="39">
        <v>1</v>
      </c>
      <c r="K81" s="28"/>
      <c r="L81" s="28"/>
      <c r="M81" s="40">
        <v>3200</v>
      </c>
      <c r="N81" s="41" t="s">
        <v>141</v>
      </c>
    </row>
    <row r="82" spans="1:14" s="52" customFormat="1">
      <c r="A82" s="68"/>
      <c r="B82" s="75"/>
      <c r="C82" s="36" t="s">
        <v>37</v>
      </c>
      <c r="D82" s="37" t="s">
        <v>38</v>
      </c>
      <c r="E82" s="38">
        <v>4</v>
      </c>
      <c r="F82" s="39">
        <f t="shared" si="3"/>
        <v>20</v>
      </c>
      <c r="G82" s="39">
        <v>10</v>
      </c>
      <c r="H82" s="39">
        <v>10</v>
      </c>
      <c r="I82" s="28"/>
      <c r="J82" s="28"/>
      <c r="K82" s="28"/>
      <c r="L82" s="28"/>
      <c r="M82" s="40">
        <v>3800</v>
      </c>
      <c r="N82" s="30"/>
    </row>
    <row r="83" spans="1:14" s="52" customFormat="1">
      <c r="A83" s="68"/>
      <c r="B83" s="75"/>
      <c r="C83" s="36" t="s">
        <v>47</v>
      </c>
      <c r="D83" s="37" t="s">
        <v>48</v>
      </c>
      <c r="E83" s="38">
        <v>4</v>
      </c>
      <c r="F83" s="39">
        <f t="shared" si="3"/>
        <v>10</v>
      </c>
      <c r="G83" s="39">
        <v>10</v>
      </c>
      <c r="H83" s="28"/>
      <c r="I83" s="28"/>
      <c r="J83" s="28"/>
      <c r="K83" s="28"/>
      <c r="L83" s="28"/>
      <c r="M83" s="40">
        <v>3200</v>
      </c>
      <c r="N83" s="30"/>
    </row>
    <row r="84" spans="1:14" s="52" customFormat="1">
      <c r="A84" s="68"/>
      <c r="B84" s="67" t="s">
        <v>10</v>
      </c>
      <c r="C84" s="67"/>
      <c r="D84" s="67"/>
      <c r="E84" s="31"/>
      <c r="F84" s="38">
        <f t="shared" si="3"/>
        <v>51</v>
      </c>
      <c r="G84" s="38">
        <f>SUM(G81:G83)</f>
        <v>27</v>
      </c>
      <c r="H84" s="38">
        <f>SUM(H81:H83)</f>
        <v>24</v>
      </c>
      <c r="I84" s="39"/>
      <c r="J84" s="39">
        <v>1</v>
      </c>
      <c r="K84" s="28"/>
      <c r="L84" s="28"/>
      <c r="M84" s="29"/>
      <c r="N84" s="30"/>
    </row>
    <row r="85" spans="1:14" s="52" customFormat="1" ht="36">
      <c r="A85" s="68"/>
      <c r="B85" s="68" t="s">
        <v>104</v>
      </c>
      <c r="C85" s="36" t="s">
        <v>26</v>
      </c>
      <c r="D85" s="37" t="s">
        <v>27</v>
      </c>
      <c r="E85" s="38">
        <v>4</v>
      </c>
      <c r="F85" s="39">
        <f t="shared" si="3"/>
        <v>9</v>
      </c>
      <c r="G85" s="39">
        <v>2</v>
      </c>
      <c r="H85" s="39">
        <v>7</v>
      </c>
      <c r="I85" s="39">
        <v>1</v>
      </c>
      <c r="J85" s="39">
        <v>3</v>
      </c>
      <c r="K85" s="28"/>
      <c r="L85" s="28"/>
      <c r="M85" s="40">
        <v>3200</v>
      </c>
      <c r="N85" s="41" t="s">
        <v>162</v>
      </c>
    </row>
    <row r="86" spans="1:14" s="52" customFormat="1" ht="60">
      <c r="A86" s="68"/>
      <c r="B86" s="68"/>
      <c r="C86" s="36" t="s">
        <v>19</v>
      </c>
      <c r="D86" s="37" t="s">
        <v>20</v>
      </c>
      <c r="E86" s="38">
        <v>4</v>
      </c>
      <c r="F86" s="39">
        <f t="shared" si="3"/>
        <v>13</v>
      </c>
      <c r="G86" s="39">
        <v>2</v>
      </c>
      <c r="H86" s="39">
        <v>11</v>
      </c>
      <c r="I86" s="28"/>
      <c r="J86" s="39">
        <v>10</v>
      </c>
      <c r="K86" s="28"/>
      <c r="L86" s="28"/>
      <c r="M86" s="40">
        <v>3200</v>
      </c>
      <c r="N86" s="41" t="s">
        <v>163</v>
      </c>
    </row>
    <row r="87" spans="1:14" s="52" customFormat="1">
      <c r="A87" s="68"/>
      <c r="B87" s="68"/>
      <c r="C87" s="36" t="s">
        <v>40</v>
      </c>
      <c r="D87" s="37" t="s">
        <v>41</v>
      </c>
      <c r="E87" s="38">
        <v>4</v>
      </c>
      <c r="F87" s="39">
        <f t="shared" si="3"/>
        <v>10</v>
      </c>
      <c r="G87" s="39">
        <v>5</v>
      </c>
      <c r="H87" s="39">
        <v>5</v>
      </c>
      <c r="I87" s="28"/>
      <c r="J87" s="28"/>
      <c r="K87" s="28"/>
      <c r="L87" s="28"/>
      <c r="M87" s="40">
        <v>3200</v>
      </c>
      <c r="N87" s="30"/>
    </row>
    <row r="88" spans="1:14" s="52" customFormat="1">
      <c r="A88" s="68"/>
      <c r="B88" s="68"/>
      <c r="C88" s="36">
        <v>120902</v>
      </c>
      <c r="D88" s="37" t="s">
        <v>63</v>
      </c>
      <c r="E88" s="38">
        <v>4</v>
      </c>
      <c r="F88" s="39">
        <f t="shared" si="3"/>
        <v>10</v>
      </c>
      <c r="G88" s="39">
        <v>5</v>
      </c>
      <c r="H88" s="39">
        <v>5</v>
      </c>
      <c r="I88" s="28"/>
      <c r="J88" s="28"/>
      <c r="K88" s="28"/>
      <c r="L88" s="28"/>
      <c r="M88" s="40">
        <v>3200</v>
      </c>
      <c r="N88" s="30"/>
    </row>
    <row r="89" spans="1:14" s="52" customFormat="1">
      <c r="A89" s="68"/>
      <c r="B89" s="68"/>
      <c r="C89" s="36">
        <v>120302</v>
      </c>
      <c r="D89" s="37" t="s">
        <v>64</v>
      </c>
      <c r="E89" s="38">
        <v>4</v>
      </c>
      <c r="F89" s="39">
        <f t="shared" si="3"/>
        <v>5</v>
      </c>
      <c r="G89" s="43">
        <v>1</v>
      </c>
      <c r="H89" s="43">
        <v>4</v>
      </c>
      <c r="I89" s="34"/>
      <c r="J89" s="34"/>
      <c r="K89" s="28"/>
      <c r="L89" s="28"/>
      <c r="M89" s="38">
        <v>3200</v>
      </c>
      <c r="N89" s="30"/>
    </row>
    <row r="90" spans="1:14" s="52" customFormat="1">
      <c r="A90" s="68"/>
      <c r="B90" s="68"/>
      <c r="C90" s="36" t="s">
        <v>69</v>
      </c>
      <c r="D90" s="48" t="s">
        <v>70</v>
      </c>
      <c r="E90" s="38">
        <v>4</v>
      </c>
      <c r="F90" s="39">
        <f t="shared" si="3"/>
        <v>4</v>
      </c>
      <c r="G90" s="34"/>
      <c r="H90" s="43">
        <v>4</v>
      </c>
      <c r="I90" s="34"/>
      <c r="J90" s="43">
        <v>3</v>
      </c>
      <c r="K90" s="28"/>
      <c r="L90" s="28"/>
      <c r="M90" s="38">
        <v>3500</v>
      </c>
      <c r="N90" s="41" t="s">
        <v>142</v>
      </c>
    </row>
    <row r="91" spans="1:14" s="52" customFormat="1">
      <c r="A91" s="68"/>
      <c r="B91" s="64"/>
      <c r="C91" s="36" t="s">
        <v>143</v>
      </c>
      <c r="D91" s="48" t="s">
        <v>144</v>
      </c>
      <c r="E91" s="38">
        <v>4</v>
      </c>
      <c r="F91" s="39">
        <f>H91+G91</f>
        <v>8</v>
      </c>
      <c r="G91" s="43">
        <v>3</v>
      </c>
      <c r="H91" s="43">
        <v>5</v>
      </c>
      <c r="I91" s="34"/>
      <c r="J91" s="43"/>
      <c r="K91" s="28"/>
      <c r="L91" s="28"/>
      <c r="M91" s="38">
        <v>3200</v>
      </c>
      <c r="N91" s="41"/>
    </row>
    <row r="92" spans="1:14" s="52" customFormat="1">
      <c r="A92" s="68"/>
      <c r="B92" s="64"/>
      <c r="C92" s="36" t="s">
        <v>145</v>
      </c>
      <c r="D92" s="48" t="s">
        <v>146</v>
      </c>
      <c r="E92" s="38">
        <v>4</v>
      </c>
      <c r="F92" s="39">
        <f>H92+G92</f>
        <v>12</v>
      </c>
      <c r="G92" s="43">
        <v>5</v>
      </c>
      <c r="H92" s="43">
        <v>7</v>
      </c>
      <c r="I92" s="34"/>
      <c r="J92" s="43"/>
      <c r="K92" s="28"/>
      <c r="L92" s="28"/>
      <c r="M92" s="38">
        <v>3200</v>
      </c>
      <c r="N92" s="41"/>
    </row>
    <row r="93" spans="1:14" s="52" customFormat="1">
      <c r="A93" s="68"/>
      <c r="B93" s="64"/>
      <c r="C93" s="36" t="s">
        <v>147</v>
      </c>
      <c r="D93" s="48" t="s">
        <v>148</v>
      </c>
      <c r="E93" s="38">
        <v>4</v>
      </c>
      <c r="F93" s="39">
        <f>G93+H93</f>
        <v>5</v>
      </c>
      <c r="G93" s="43"/>
      <c r="H93" s="43">
        <v>5</v>
      </c>
      <c r="I93" s="34"/>
      <c r="J93" s="43"/>
      <c r="K93" s="28"/>
      <c r="L93" s="28"/>
      <c r="M93" s="38">
        <v>3500</v>
      </c>
      <c r="N93" s="41"/>
    </row>
    <row r="94" spans="1:14" s="52" customFormat="1">
      <c r="A94" s="68"/>
      <c r="B94" s="64"/>
      <c r="C94" s="36" t="s">
        <v>137</v>
      </c>
      <c r="D94" s="48" t="s">
        <v>138</v>
      </c>
      <c r="E94" s="38">
        <v>4</v>
      </c>
      <c r="F94" s="39">
        <f>G94+H94</f>
        <v>4</v>
      </c>
      <c r="G94" s="43"/>
      <c r="H94" s="43">
        <v>4</v>
      </c>
      <c r="I94" s="34"/>
      <c r="J94" s="43"/>
      <c r="K94" s="28"/>
      <c r="L94" s="28"/>
      <c r="M94" s="38">
        <v>3500</v>
      </c>
      <c r="N94" s="41"/>
    </row>
    <row r="95" spans="1:14" s="52" customFormat="1">
      <c r="A95" s="68"/>
      <c r="B95" s="64"/>
      <c r="C95" s="36" t="s">
        <v>149</v>
      </c>
      <c r="D95" s="48" t="s">
        <v>150</v>
      </c>
      <c r="E95" s="38">
        <v>4</v>
      </c>
      <c r="F95" s="39">
        <f>G95+H95</f>
        <v>4</v>
      </c>
      <c r="G95" s="43"/>
      <c r="H95" s="43">
        <v>4</v>
      </c>
      <c r="I95" s="34"/>
      <c r="J95" s="43"/>
      <c r="K95" s="28"/>
      <c r="L95" s="28"/>
      <c r="M95" s="38">
        <v>3500</v>
      </c>
      <c r="N95" s="41"/>
    </row>
    <row r="96" spans="1:14" s="52" customFormat="1">
      <c r="A96" s="68"/>
      <c r="B96" s="64"/>
      <c r="C96" s="36" t="s">
        <v>151</v>
      </c>
      <c r="D96" s="48" t="s">
        <v>152</v>
      </c>
      <c r="E96" s="38">
        <v>4</v>
      </c>
      <c r="F96" s="39">
        <f>G96+H96</f>
        <v>11</v>
      </c>
      <c r="G96" s="43">
        <v>6</v>
      </c>
      <c r="H96" s="43">
        <v>5</v>
      </c>
      <c r="I96" s="43">
        <v>1</v>
      </c>
      <c r="J96" s="43"/>
      <c r="K96" s="28"/>
      <c r="L96" s="28"/>
      <c r="M96" s="38">
        <v>3200</v>
      </c>
      <c r="N96" s="41" t="s">
        <v>153</v>
      </c>
    </row>
    <row r="97" spans="1:223" s="52" customFormat="1">
      <c r="A97" s="68"/>
      <c r="B97" s="64"/>
      <c r="C97" s="36" t="s">
        <v>154</v>
      </c>
      <c r="D97" s="48" t="s">
        <v>155</v>
      </c>
      <c r="E97" s="38">
        <v>4</v>
      </c>
      <c r="F97" s="39">
        <f>G97+H97</f>
        <v>10</v>
      </c>
      <c r="G97" s="43">
        <v>5</v>
      </c>
      <c r="H97" s="43">
        <v>5</v>
      </c>
      <c r="I97" s="43"/>
      <c r="J97" s="43"/>
      <c r="K97" s="28"/>
      <c r="L97" s="28"/>
      <c r="M97" s="38">
        <v>3200</v>
      </c>
      <c r="N97" s="41"/>
    </row>
    <row r="98" spans="1:223" s="52" customFormat="1">
      <c r="A98" s="68"/>
      <c r="B98" s="64"/>
      <c r="C98" s="47" t="s">
        <v>99</v>
      </c>
      <c r="D98" s="48" t="s">
        <v>156</v>
      </c>
      <c r="E98" s="38">
        <v>4</v>
      </c>
      <c r="F98" s="39">
        <v>5</v>
      </c>
      <c r="G98" s="43"/>
      <c r="H98" s="43">
        <v>5</v>
      </c>
      <c r="I98" s="43"/>
      <c r="J98" s="43"/>
      <c r="K98" s="28"/>
      <c r="L98" s="28"/>
      <c r="M98" s="38">
        <v>3500</v>
      </c>
      <c r="N98" s="41"/>
    </row>
    <row r="99" spans="1:223" s="52" customFormat="1">
      <c r="A99" s="68"/>
      <c r="B99" s="67" t="s">
        <v>10</v>
      </c>
      <c r="C99" s="67"/>
      <c r="D99" s="67"/>
      <c r="E99" s="31"/>
      <c r="F99" s="39">
        <f t="shared" si="3"/>
        <v>110</v>
      </c>
      <c r="G99" s="39">
        <f>G85+G86+G87+G88+G89+G90+G91+G92+G93+G94+G95+G96+G97+G98</f>
        <v>34</v>
      </c>
      <c r="H99" s="39">
        <f>H85+H86+H87+H88+H89+H90+H91+H92+H93+H94+H95+H96+H97+H98</f>
        <v>76</v>
      </c>
      <c r="I99" s="39">
        <f>SUM(I85:I98)</f>
        <v>2</v>
      </c>
      <c r="J99" s="39">
        <f>SUM(J85:J98)</f>
        <v>16</v>
      </c>
      <c r="K99" s="28"/>
      <c r="L99" s="28"/>
      <c r="M99" s="29"/>
      <c r="N99" s="30"/>
    </row>
    <row r="100" spans="1:223" s="52" customFormat="1">
      <c r="A100" s="74"/>
      <c r="B100" s="69" t="s">
        <v>80</v>
      </c>
      <c r="C100" s="69"/>
      <c r="D100" s="69"/>
      <c r="E100" s="33"/>
      <c r="F100" s="16">
        <f>F99+F84</f>
        <v>161</v>
      </c>
      <c r="G100" s="16">
        <f>G99+G84</f>
        <v>61</v>
      </c>
      <c r="H100" s="16">
        <f>H99+H84</f>
        <v>100</v>
      </c>
      <c r="I100" s="9">
        <f>I84+I99</f>
        <v>2</v>
      </c>
      <c r="J100" s="9">
        <f>J84+J99</f>
        <v>17</v>
      </c>
      <c r="K100" s="28"/>
      <c r="L100" s="28"/>
      <c r="M100" s="29"/>
      <c r="N100" s="30"/>
    </row>
    <row r="101" spans="1:223" s="52" customFormat="1">
      <c r="A101" s="69" t="s">
        <v>81</v>
      </c>
      <c r="B101" s="69"/>
      <c r="C101" s="69"/>
      <c r="D101" s="69"/>
      <c r="E101" s="16"/>
      <c r="F101" s="39">
        <f>SUM(G101:H101)</f>
        <v>3200</v>
      </c>
      <c r="G101" s="39">
        <f t="shared" ref="G101:L101" si="4">G100+G80+G60+G40</f>
        <v>1057</v>
      </c>
      <c r="H101" s="39">
        <f t="shared" si="4"/>
        <v>2143</v>
      </c>
      <c r="I101" s="39">
        <f t="shared" si="4"/>
        <v>40</v>
      </c>
      <c r="J101" s="39">
        <f t="shared" si="4"/>
        <v>142</v>
      </c>
      <c r="K101" s="39">
        <f t="shared" si="4"/>
        <v>30</v>
      </c>
      <c r="L101" s="39">
        <f t="shared" si="4"/>
        <v>90</v>
      </c>
      <c r="M101" s="29"/>
      <c r="N101" s="30"/>
    </row>
    <row r="102" spans="1:223" s="52" customFormat="1">
      <c r="A102" s="70" t="s">
        <v>82</v>
      </c>
      <c r="B102" s="70"/>
      <c r="C102" s="70"/>
      <c r="D102" s="70"/>
      <c r="E102" s="58"/>
      <c r="F102" s="9">
        <f>SUM(G102:H102)</f>
        <v>3200</v>
      </c>
      <c r="G102" s="65">
        <f t="shared" ref="G102:L102" si="5">G101</f>
        <v>1057</v>
      </c>
      <c r="H102" s="65">
        <f t="shared" si="5"/>
        <v>2143</v>
      </c>
      <c r="I102" s="65">
        <f t="shared" si="5"/>
        <v>40</v>
      </c>
      <c r="J102" s="65">
        <f t="shared" si="5"/>
        <v>142</v>
      </c>
      <c r="K102" s="65">
        <f t="shared" si="5"/>
        <v>30</v>
      </c>
      <c r="L102" s="65">
        <f t="shared" si="5"/>
        <v>90</v>
      </c>
      <c r="M102" s="55"/>
      <c r="N102" s="56"/>
    </row>
    <row r="103" spans="1:223">
      <c r="A103" s="20"/>
      <c r="B103" s="20"/>
      <c r="C103" s="71" t="s">
        <v>83</v>
      </c>
      <c r="D103" s="71"/>
      <c r="E103" s="71"/>
      <c r="F103" s="71"/>
      <c r="G103" s="71"/>
      <c r="H103" s="71"/>
      <c r="I103" s="21"/>
      <c r="J103" s="21"/>
      <c r="K103" s="21"/>
      <c r="L103" s="21"/>
      <c r="M103" s="20"/>
      <c r="N103" s="22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</row>
    <row r="104" spans="1:223">
      <c r="A104"/>
      <c r="B104" s="35"/>
      <c r="C104" s="35"/>
      <c r="D104" s="25"/>
      <c r="E104"/>
      <c r="F104"/>
      <c r="G104" s="8"/>
      <c r="H104" s="8"/>
      <c r="I104"/>
      <c r="J104"/>
      <c r="K104"/>
      <c r="L104"/>
      <c r="M104"/>
      <c r="N104" s="25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</row>
    <row r="105" spans="1:223">
      <c r="A105"/>
      <c r="B105" s="35"/>
      <c r="C105" s="35"/>
      <c r="D105" s="25"/>
      <c r="E105"/>
      <c r="F105"/>
      <c r="G105" s="8"/>
      <c r="H105" s="8"/>
      <c r="I105"/>
      <c r="J105"/>
      <c r="K105"/>
      <c r="L105"/>
      <c r="M105"/>
      <c r="N105" s="2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</row>
    <row r="106" spans="1:223">
      <c r="A106"/>
      <c r="B106" s="35"/>
      <c r="C106" s="35"/>
      <c r="D106" s="25"/>
      <c r="E106"/>
      <c r="F106"/>
      <c r="G106" s="8"/>
      <c r="H106" s="8"/>
      <c r="I106"/>
      <c r="J106"/>
      <c r="K106"/>
      <c r="L106"/>
      <c r="M106"/>
      <c r="N106" s="25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</row>
    <row r="107" spans="1:223">
      <c r="A107"/>
      <c r="B107" s="35"/>
      <c r="C107" s="35"/>
      <c r="D107" s="25"/>
      <c r="E107"/>
      <c r="F107"/>
      <c r="G107" s="8"/>
      <c r="H107" s="8"/>
      <c r="I107"/>
      <c r="J107"/>
      <c r="K107"/>
      <c r="L107"/>
      <c r="M107"/>
      <c r="N107" s="25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</row>
  </sheetData>
  <mergeCells count="37">
    <mergeCell ref="A1:N1"/>
    <mergeCell ref="F2:H2"/>
    <mergeCell ref="I2:J2"/>
    <mergeCell ref="K2:L2"/>
    <mergeCell ref="M2:M3"/>
    <mergeCell ref="C2:C3"/>
    <mergeCell ref="A2:A3"/>
    <mergeCell ref="D2:D3"/>
    <mergeCell ref="B2:B3"/>
    <mergeCell ref="N2:N3"/>
    <mergeCell ref="A4:A40"/>
    <mergeCell ref="A41:A60"/>
    <mergeCell ref="A61:A80"/>
    <mergeCell ref="B4:B5"/>
    <mergeCell ref="B6:D6"/>
    <mergeCell ref="B39:D39"/>
    <mergeCell ref="E2:E3"/>
    <mergeCell ref="B7:B37"/>
    <mergeCell ref="B41:B43"/>
    <mergeCell ref="B81:B83"/>
    <mergeCell ref="B40:D40"/>
    <mergeCell ref="B60:D60"/>
    <mergeCell ref="B44:D44"/>
    <mergeCell ref="B59:D59"/>
    <mergeCell ref="B45:B58"/>
    <mergeCell ref="B62:D62"/>
    <mergeCell ref="B79:D79"/>
    <mergeCell ref="B80:D80"/>
    <mergeCell ref="B63:B77"/>
    <mergeCell ref="A81:A100"/>
    <mergeCell ref="B100:D100"/>
    <mergeCell ref="B99:D99"/>
    <mergeCell ref="B85:B90"/>
    <mergeCell ref="B84:D84"/>
    <mergeCell ref="A101:D101"/>
    <mergeCell ref="A102:D102"/>
    <mergeCell ref="C103:H103"/>
  </mergeCells>
  <phoneticPr fontId="3" type="noConversion"/>
  <printOptions horizontalCentered="1"/>
  <pageMargins left="0.11874999999999999" right="7.9166666666666705E-2" top="0.27916666666666701" bottom="0.50902777777777797" header="0.46875" footer="0.30902777777777801"/>
  <pageSetup paperSize="9" scale="80" orientation="portrait" r:id="rId1"/>
  <headerFooter alignWithMargins="0">
    <oddFooter>&amp;C第 &amp;P 页，共 &amp;N 页</oddFooter>
  </headerFooter>
  <rowBreaks count="2" manualBreakCount="2">
    <brk id="40" max="13" man="1"/>
    <brk id="60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因外省，把普通民考汉移动至汉语言(5个记录7人) (2)</vt:lpstr>
      <vt:lpstr>'因外省，把普通民考汉移动至汉语言(5个记录7人) (2)'!Print_Area</vt:lpstr>
      <vt:lpstr>'因外省，把普通民考汉移动至汉语言(5个记录7人) (2)'!Print_Titles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2018-06-20T04:21:43Z</cp:lastPrinted>
  <dcterms:created xsi:type="dcterms:W3CDTF">2016-05-31T15:02:00Z</dcterms:created>
  <dcterms:modified xsi:type="dcterms:W3CDTF">2018-06-20T04:22:28Z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